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16" windowWidth="15480" windowHeight="11640" activeTab="0"/>
  </bookViews>
  <sheets>
    <sheet name="Overall London result" sheetId="1" r:id="rId1"/>
    <sheet name="Barnet and Camden" sheetId="2" r:id="rId2"/>
    <sheet name="Bexley and Bromley" sheetId="3" r:id="rId3"/>
    <sheet name="Brent and Harrow" sheetId="4" r:id="rId4"/>
    <sheet name="City and East" sheetId="5" r:id="rId5"/>
    <sheet name="Croydon and Sutton" sheetId="6" r:id="rId6"/>
    <sheet name="Ealing and Hillingdon" sheetId="7" r:id="rId7"/>
    <sheet name="Enfield and Haringey" sheetId="8" r:id="rId8"/>
    <sheet name="Greenwich and Lewisham" sheetId="9" r:id="rId9"/>
    <sheet name="Havering and Redbridge" sheetId="10" r:id="rId10"/>
    <sheet name="Lambeth and Southwark" sheetId="11" r:id="rId11"/>
    <sheet name="Merton and Wandsworth" sheetId="12" r:id="rId12"/>
    <sheet name="North East" sheetId="13" r:id="rId13"/>
    <sheet name="South West" sheetId="14" r:id="rId14"/>
    <sheet name="West Central" sheetId="15" r:id="rId15"/>
  </sheets>
  <definedNames/>
  <calcPr fullCalcOnLoad="1"/>
</workbook>
</file>

<file path=xl/sharedStrings.xml><?xml version="1.0" encoding="utf-8"?>
<sst xmlns="http://schemas.openxmlformats.org/spreadsheetml/2006/main" count="791" uniqueCount="177">
  <si>
    <t>Conservative Party</t>
  </si>
  <si>
    <t>Labour Party</t>
  </si>
  <si>
    <t>Liberal Democrat</t>
  </si>
  <si>
    <t>Green Party</t>
  </si>
  <si>
    <t>British National Party</t>
  </si>
  <si>
    <t>Electorate</t>
  </si>
  <si>
    <t>* “Rejected votes” refers to ballot papers where the vote has not been counted because the ballot paper has not been filled out correctly. This may be because the ballot paper is blank, because the voter has marked more than one preference in one column, because the voter identified himself or herself on the ballot paper, if the voter’s intention is unclear or if the voter has spoiled his or her paper in any way.</t>
  </si>
  <si>
    <t>Candidate name</t>
  </si>
  <si>
    <t>Party</t>
  </si>
  <si>
    <t>Papers counted/turnout</t>
  </si>
  <si>
    <t xml:space="preserve">Barnet and Camden Constituency Assembly Member election results </t>
  </si>
  <si>
    <t>Votes</t>
  </si>
  <si>
    <t>Votes %</t>
  </si>
  <si>
    <t>Majority</t>
  </si>
  <si>
    <t>Good votes</t>
  </si>
  <si>
    <t>Rejected votes *</t>
  </si>
  <si>
    <t xml:space="preserve">Barnet and Camden London-wide Assembly Member election results </t>
  </si>
  <si>
    <t>Vote %</t>
  </si>
  <si>
    <t xml:space="preserve">Bexley and Bromley Constituency Assembly Member election results </t>
  </si>
  <si>
    <t xml:space="preserve">Bexley and Bromley London-wide Assembly Member election results </t>
  </si>
  <si>
    <t xml:space="preserve">Brent and Harrow Constituency Assembly Member election results </t>
  </si>
  <si>
    <t xml:space="preserve">Brent and Harrow London-wide Assembly Member election results </t>
  </si>
  <si>
    <t xml:space="preserve">Croydon and Sutton Constituency Assembly Member election results </t>
  </si>
  <si>
    <t xml:space="preserve">Croydon and Sutton London-wide Assembly Member election results </t>
  </si>
  <si>
    <t xml:space="preserve">Ealing and Hillingdon Constituency Assembly Member election results </t>
  </si>
  <si>
    <t xml:space="preserve">Ealing and Hillingdon London-wide Assembly Member election results </t>
  </si>
  <si>
    <t xml:space="preserve">Enfield and Haringey Constituency Assembly Member election results </t>
  </si>
  <si>
    <t xml:space="preserve">Enfield and Haringey London-wide Assembly Member election results </t>
  </si>
  <si>
    <t xml:space="preserve">Greenwich and Lewisham Constituency Assembly Member election results </t>
  </si>
  <si>
    <t xml:space="preserve">Greenwich and Lewisham London-wide Assembly Member election results </t>
  </si>
  <si>
    <t xml:space="preserve">Havering and Redbridge Constituency Assembly Member election results </t>
  </si>
  <si>
    <t xml:space="preserve">Havering and Redbridge London-wide Assembly Member election results </t>
  </si>
  <si>
    <t xml:space="preserve">Lambeth and Southwark Constituency Assembly Member election results </t>
  </si>
  <si>
    <t xml:space="preserve">Lambeth and Southwark London-wide Assembly Member election results </t>
  </si>
  <si>
    <t xml:space="preserve">Merton and Wandsworth Constituency Assembly Member election results </t>
  </si>
  <si>
    <t xml:space="preserve">Merton and Wandsworth London-wide Assembly Member election results </t>
  </si>
  <si>
    <t>North East Constituency Assembly Member election results, containing the boroughs: Waltham Forest, Hackney, Islington</t>
  </si>
  <si>
    <t>North East London-wide Assembly Member election results, containing the boroughs: Waltham Forest, Hackney, Islington</t>
  </si>
  <si>
    <t>City and East Constituency Assembly Member election results, containing the boroughs: Barking &amp; Dagenham, Newham, Tower Hamlets, City of London</t>
  </si>
  <si>
    <t xml:space="preserve">City and East London-wide Assembly Member election results, containing the boroughs: Barking &amp; Dagenham, Newham, Tower Hamlets, City of London </t>
  </si>
  <si>
    <t>South West Constituency Assembly Member election results, containing the boroughs: Hounslow, Richmond upon Thames, Kingston upon Thames</t>
  </si>
  <si>
    <t>South West London-wide Assembly Member election results, containing the boroughs: Hounslow, Richmond upon Thames, Kingston upon Thames</t>
  </si>
  <si>
    <t>West Central Constituency Assembly Member election results, containing the boroughs: Westminster, Kensington &amp; Chelsea, Hammersmith &amp; Fulham</t>
  </si>
  <si>
    <t xml:space="preserve">West Central London-wide Assembly Member election results, containing the boroughs: Westminster, Kensington &amp; Chelsea, Hammersmith &amp; Fulham </t>
  </si>
  <si>
    <t>Bexley and Bromley</t>
  </si>
  <si>
    <t xml:space="preserve">Brent and Harrow </t>
  </si>
  <si>
    <t>City and East</t>
  </si>
  <si>
    <t>Croydon and Sutton</t>
  </si>
  <si>
    <t>Ealing and Hillingdon</t>
  </si>
  <si>
    <t>Enfield and Haringey</t>
  </si>
  <si>
    <t>Greenwich and Lewisham</t>
  </si>
  <si>
    <t>Havering and Redbridge</t>
  </si>
  <si>
    <t>Lambeth and Southwark</t>
  </si>
  <si>
    <t>Merton and Wandsworth</t>
  </si>
  <si>
    <t>North East</t>
  </si>
  <si>
    <t>South West</t>
  </si>
  <si>
    <t>West Central</t>
  </si>
  <si>
    <t>Candidate</t>
  </si>
  <si>
    <t>Constituency</t>
  </si>
  <si>
    <t xml:space="preserve">Constituency Assembly Member election results </t>
  </si>
  <si>
    <t xml:space="preserve">London-wide Assembly Member election results </t>
  </si>
  <si>
    <t>Winner</t>
  </si>
  <si>
    <t>Seat allocation</t>
  </si>
  <si>
    <t>No. of seats won</t>
  </si>
  <si>
    <t>Christian Peoples Alliance</t>
  </si>
  <si>
    <t>Brian Coleman</t>
  </si>
  <si>
    <t>UK Independence Party</t>
  </si>
  <si>
    <t>Robert Neill</t>
  </si>
  <si>
    <t>John Biggs</t>
  </si>
  <si>
    <t>Andrew Pelling</t>
  </si>
  <si>
    <t>Richard Barnes</t>
  </si>
  <si>
    <t>Valerie Shawcross</t>
  </si>
  <si>
    <t>Elizabeth Howlett</t>
  </si>
  <si>
    <t>Tony Arbour</t>
  </si>
  <si>
    <t>Angela Bray</t>
  </si>
  <si>
    <t>Roger Evans</t>
  </si>
  <si>
    <t>Miranda Dunn</t>
  </si>
  <si>
    <t>Magnus Nielsen</t>
  </si>
  <si>
    <t>Duncan Borrowman</t>
  </si>
  <si>
    <t>Toby Harris</t>
  </si>
  <si>
    <t>Independent</t>
  </si>
  <si>
    <t>Gurcharan Singh</t>
  </si>
  <si>
    <t>Michael Cox</t>
  </si>
  <si>
    <t>Peter Forrest</t>
  </si>
  <si>
    <t>Leonard Duvall</t>
  </si>
  <si>
    <t>Ian Page</t>
  </si>
  <si>
    <t>Ashley Gunstock</t>
  </si>
  <si>
    <t>Resident's Association of London Candidate</t>
  </si>
  <si>
    <t>Communist Party of Britain</t>
  </si>
  <si>
    <t>Judy Maciejowska</t>
  </si>
  <si>
    <t>Julia Stephenson</t>
  </si>
  <si>
    <t>Barnet and Camden</t>
  </si>
  <si>
    <t>2000 election for the London Assembly</t>
  </si>
  <si>
    <t>London Socialist</t>
  </si>
  <si>
    <t>Campaign Against Tube Privatisation</t>
  </si>
  <si>
    <t>Socialist Labour</t>
  </si>
  <si>
    <t>Pro-Motorist Small Shop</t>
  </si>
  <si>
    <t>Natural Law Party</t>
  </si>
  <si>
    <t>Socialist Labour Party</t>
  </si>
  <si>
    <t>London Socialist Party</t>
  </si>
  <si>
    <t>2000 (%)</t>
  </si>
  <si>
    <t>Helen Gordon</t>
  </si>
  <si>
    <t>Jonathan Davies</t>
  </si>
  <si>
    <t>Candy Udwin</t>
  </si>
  <si>
    <t>Diane Derksen</t>
  </si>
  <si>
    <t>Maharishi's Natural Programmes</t>
  </si>
  <si>
    <t>Charlie Mansell</t>
  </si>
  <si>
    <t>Ian Jardin</t>
  </si>
  <si>
    <t>Jean Kysow</t>
  </si>
  <si>
    <t>Rovbert Blackman</t>
  </si>
  <si>
    <t>Chris Noyce</t>
  </si>
  <si>
    <t>Simone Aspis</t>
  </si>
  <si>
    <t>Austin Burnett</t>
  </si>
  <si>
    <t>Syed Kamall</t>
  </si>
  <si>
    <t>Janet Ludlow</t>
  </si>
  <si>
    <t>Peter Howell</t>
  </si>
  <si>
    <t>Anne Gallor</t>
  </si>
  <si>
    <t>Maggie Mansell</t>
  </si>
  <si>
    <t>Peter Hickson</t>
  </si>
  <si>
    <t>Mark Steel</t>
  </si>
  <si>
    <t>Graham Lee</t>
  </si>
  <si>
    <t>Nick Grant</t>
  </si>
  <si>
    <t>Nicky Gavron</t>
  </si>
  <si>
    <t>Sean Hooker</t>
  </si>
  <si>
    <t>Richard Course</t>
  </si>
  <si>
    <t>Independent pro-Ken Livingstone</t>
  </si>
  <si>
    <t>Peter Budge</t>
  </si>
  <si>
    <t>Rhodri Harris</t>
  </si>
  <si>
    <t>David Buxton</t>
  </si>
  <si>
    <t>Terry Liddle</t>
  </si>
  <si>
    <t>Chris Robbins</t>
  </si>
  <si>
    <t>Geoffrey Seeff</t>
  </si>
  <si>
    <t>Ian Wilkes</t>
  </si>
  <si>
    <t>George Taylor</t>
  </si>
  <si>
    <t>Peter Facey</t>
  </si>
  <si>
    <t>Irene Kimm</t>
  </si>
  <si>
    <t>Storm Poorun</t>
  </si>
  <si>
    <t>Theresa Bennett</t>
  </si>
  <si>
    <t>Tony Robinson</t>
  </si>
  <si>
    <t>Jonathan Silberman</t>
  </si>
  <si>
    <t>Humanist</t>
  </si>
  <si>
    <t>Communist League</t>
  </si>
  <si>
    <t>Maggie Cosin</t>
  </si>
  <si>
    <t>Siobhan Vitelli</t>
  </si>
  <si>
    <t>Rajeev Thacker</t>
  </si>
  <si>
    <t>Mark Thompson</t>
  </si>
  <si>
    <t>Syed Manzoor</t>
  </si>
  <si>
    <t>Sarbani Mazumdar</t>
  </si>
  <si>
    <t>Terence Sullivan</t>
  </si>
  <si>
    <t>Independent Labour</t>
  </si>
  <si>
    <t>Meg Hillier</t>
  </si>
  <si>
    <t>Paul Fox</t>
  </si>
  <si>
    <t>Eric Ollerenshaw</t>
  </si>
  <si>
    <t>Yen Chit Chong</t>
  </si>
  <si>
    <t>Cecelia Prosper</t>
  </si>
  <si>
    <t>Paul Shaer</t>
  </si>
  <si>
    <t>Erol Basarik</t>
  </si>
  <si>
    <t>Reform 2000</t>
  </si>
  <si>
    <t>Geoff Pope</t>
  </si>
  <si>
    <t>Jagdish Sharma</t>
  </si>
  <si>
    <t>Danny Faith</t>
  </si>
  <si>
    <t>Kate Green</t>
  </si>
  <si>
    <t>Jon Burden</t>
  </si>
  <si>
    <t xml:space="preserve">Christine Blower </t>
  </si>
  <si>
    <t>Stephen Smith</t>
  </si>
  <si>
    <t>Conservative Party: 8</t>
  </si>
  <si>
    <t>Labour Party: 6</t>
  </si>
  <si>
    <t>Sally Hamwee</t>
  </si>
  <si>
    <t>Darren Johnson</t>
  </si>
  <si>
    <t>Graham Tope</t>
  </si>
  <si>
    <t>Victor Anderson</t>
  </si>
  <si>
    <t>Lynne Featherstone</t>
  </si>
  <si>
    <t>Trevor Phillips</t>
  </si>
  <si>
    <t>Samantha Heath</t>
  </si>
  <si>
    <t>Louise Bloom</t>
  </si>
  <si>
    <t>Jenny Jones</t>
  </si>
  <si>
    <t>David Lammy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</si>
</sst>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8">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2"/>
      <name val="Arial"/>
      <family val="2"/>
    </font>
    <font>
      <b/>
      <i/>
      <sz val="10"/>
      <color indexed="48"/>
      <name val="Arial"/>
      <family val="2"/>
    </font>
    <font>
      <b/>
      <sz val="10"/>
      <color indexed="4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3" fontId="0" fillId="0" borderId="0" xfId="0" applyNumberFormat="1" applyAlignment="1">
      <alignment/>
    </xf>
    <xf numFmtId="0" fontId="4" fillId="0" borderId="0" xfId="0" applyFont="1" applyAlignment="1">
      <alignment/>
    </xf>
    <xf numFmtId="2" fontId="0" fillId="0" borderId="0" xfId="0" applyNumberFormat="1" applyAlignment="1">
      <alignment/>
    </xf>
    <xf numFmtId="3" fontId="0" fillId="0" borderId="0" xfId="0" applyNumberFormat="1" applyAlignment="1">
      <alignment horizontal="right"/>
    </xf>
    <xf numFmtId="4" fontId="0" fillId="0" borderId="0" xfId="0" applyNumberFormat="1" applyAlignment="1">
      <alignment/>
    </xf>
    <xf numFmtId="9" fontId="4" fillId="0" borderId="0" xfId="0" applyNumberFormat="1" applyFont="1" applyAlignment="1">
      <alignment horizontal="right"/>
    </xf>
    <xf numFmtId="0" fontId="0" fillId="0" borderId="0" xfId="0" applyAlignment="1">
      <alignment vertical="center"/>
    </xf>
    <xf numFmtId="3" fontId="0" fillId="0" borderId="0" xfId="0" applyNumberFormat="1" applyAlignment="1">
      <alignment vertical="center"/>
    </xf>
    <xf numFmtId="4" fontId="0" fillId="0" borderId="0" xfId="0" applyNumberFormat="1" applyAlignment="1">
      <alignment vertical="center"/>
    </xf>
    <xf numFmtId="0" fontId="0" fillId="0" borderId="0" xfId="0" applyAlignment="1">
      <alignment horizontal="left"/>
    </xf>
    <xf numFmtId="0" fontId="6" fillId="0" borderId="0" xfId="0" applyFont="1" applyAlignment="1">
      <alignment/>
    </xf>
    <xf numFmtId="0" fontId="4" fillId="0" borderId="0" xfId="0" applyFont="1" applyAlignment="1">
      <alignment vertical="center" wrapText="1"/>
    </xf>
    <xf numFmtId="0" fontId="4" fillId="0" borderId="0" xfId="0" applyFont="1" applyAlignment="1">
      <alignment vertical="center"/>
    </xf>
    <xf numFmtId="4" fontId="7" fillId="0" borderId="0" xfId="0" applyNumberFormat="1" applyFont="1" applyAlignment="1">
      <alignment/>
    </xf>
    <xf numFmtId="4" fontId="0" fillId="0" borderId="0" xfId="0" applyNumberFormat="1" applyFont="1" applyAlignment="1">
      <alignment/>
    </xf>
    <xf numFmtId="3" fontId="0" fillId="0" borderId="0" xfId="0" applyNumberFormat="1" applyFill="1" applyAlignment="1">
      <alignment horizontal="right"/>
    </xf>
    <xf numFmtId="3" fontId="0" fillId="0" borderId="0" xfId="0" applyNumberFormat="1" applyFill="1" applyAlignment="1">
      <alignment/>
    </xf>
    <xf numFmtId="3" fontId="0" fillId="0" borderId="0" xfId="0" applyNumberFormat="1" applyFont="1" applyAlignment="1">
      <alignment/>
    </xf>
    <xf numFmtId="0" fontId="0" fillId="0" borderId="0" xfId="0" applyFill="1" applyAlignment="1">
      <alignment/>
    </xf>
    <xf numFmtId="3" fontId="0" fillId="0" borderId="0" xfId="0" applyNumberFormat="1" applyFont="1" applyAlignment="1">
      <alignment/>
    </xf>
    <xf numFmtId="4" fontId="0" fillId="0" borderId="0" xfId="0" applyNumberFormat="1" applyFill="1" applyAlignment="1">
      <alignment/>
    </xf>
    <xf numFmtId="0" fontId="0" fillId="0" borderId="0" xfId="0" applyAlignment="1">
      <alignment horizontal="left" wrapText="1"/>
    </xf>
    <xf numFmtId="0" fontId="0" fillId="0" borderId="0" xfId="0" applyFill="1" applyAlignment="1">
      <alignment horizontal="left"/>
    </xf>
    <xf numFmtId="0" fontId="5" fillId="0" borderId="0" xfId="0" applyFont="1" applyAlignment="1">
      <alignment wrapText="1"/>
    </xf>
    <xf numFmtId="0" fontId="6" fillId="0" borderId="0" xfId="0" applyFont="1" applyAlignment="1">
      <alignment horizontal="left"/>
    </xf>
    <xf numFmtId="0" fontId="0" fillId="0" borderId="0" xfId="0" applyAlignment="1">
      <alignment horizontal="center"/>
    </xf>
    <xf numFmtId="0" fontId="4" fillId="0" borderId="0" xfId="0" applyFont="1" applyAlignment="1">
      <alignment horizontal="left"/>
    </xf>
    <xf numFmtId="0" fontId="0" fillId="0" borderId="0" xfId="0" applyFill="1" applyAlignment="1">
      <alignment horizontal="left" vertical="center" wrapText="1"/>
    </xf>
    <xf numFmtId="0" fontId="0" fillId="0" borderId="0" xfId="0" applyAlignment="1">
      <alignment horizontal="left"/>
    </xf>
    <xf numFmtId="0" fontId="5"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67"/>
  <sheetViews>
    <sheetView tabSelected="1" workbookViewId="0" topLeftCell="A1">
      <selection activeCell="A1" sqref="A1:E1"/>
    </sheetView>
  </sheetViews>
  <sheetFormatPr defaultColWidth="9.140625" defaultRowHeight="12.75"/>
  <cols>
    <col min="1" max="1" width="27.140625" style="0" bestFit="1" customWidth="1"/>
    <col min="2" max="2" width="13.8515625" style="0" customWidth="1"/>
    <col min="3" max="3" width="14.7109375" style="0" customWidth="1"/>
    <col min="4" max="4" width="16.421875" style="0" bestFit="1" customWidth="1"/>
    <col min="5" max="5" width="12.140625" style="0" customWidth="1"/>
    <col min="6" max="6" width="20.8515625" style="0" bestFit="1" customWidth="1"/>
    <col min="7" max="7" width="17.7109375" style="0" bestFit="1" customWidth="1"/>
  </cols>
  <sheetData>
    <row r="1" spans="1:5" ht="19.5" customHeight="1">
      <c r="A1" s="24" t="s">
        <v>92</v>
      </c>
      <c r="B1" s="24"/>
      <c r="C1" s="24"/>
      <c r="D1" s="24"/>
      <c r="E1" s="24"/>
    </row>
    <row r="2" spans="1:5" ht="12.75">
      <c r="A2" s="25" t="s">
        <v>59</v>
      </c>
      <c r="B2" s="25"/>
      <c r="C2" s="25"/>
      <c r="D2" s="25"/>
      <c r="E2" s="25"/>
    </row>
    <row r="3" spans="1:5" ht="12.75">
      <c r="A3" s="26"/>
      <c r="B3" s="26"/>
      <c r="C3" s="26"/>
      <c r="D3" s="26"/>
      <c r="E3" s="26"/>
    </row>
    <row r="4" spans="1:7" ht="12.75">
      <c r="A4" s="2" t="s">
        <v>58</v>
      </c>
      <c r="B4" s="27" t="s">
        <v>57</v>
      </c>
      <c r="C4" s="27"/>
      <c r="D4" s="2" t="s">
        <v>8</v>
      </c>
      <c r="E4" s="2"/>
      <c r="F4" s="2"/>
      <c r="G4" s="2"/>
    </row>
    <row r="5" spans="1:8" ht="12.75">
      <c r="A5" t="s">
        <v>91</v>
      </c>
      <c r="B5" s="23" t="s">
        <v>65</v>
      </c>
      <c r="C5" s="23"/>
      <c r="D5" s="1" t="s">
        <v>0</v>
      </c>
      <c r="E5" s="5"/>
      <c r="F5" s="5"/>
      <c r="G5" s="1"/>
      <c r="H5" s="1"/>
    </row>
    <row r="6" spans="1:7" ht="12.75">
      <c r="A6" t="s">
        <v>44</v>
      </c>
      <c r="B6" s="23" t="s">
        <v>67</v>
      </c>
      <c r="C6" s="23"/>
      <c r="D6" s="1" t="s">
        <v>0</v>
      </c>
      <c r="E6" s="5"/>
      <c r="F6" s="5"/>
      <c r="G6" s="1"/>
    </row>
    <row r="7" spans="1:6" ht="12.75">
      <c r="A7" t="s">
        <v>45</v>
      </c>
      <c r="B7" s="23" t="s">
        <v>79</v>
      </c>
      <c r="C7" s="23"/>
      <c r="D7" s="1" t="s">
        <v>1</v>
      </c>
      <c r="E7" s="5"/>
      <c r="F7" s="5"/>
    </row>
    <row r="8" spans="1:6" ht="12.75">
      <c r="A8" t="s">
        <v>46</v>
      </c>
      <c r="B8" s="23" t="s">
        <v>68</v>
      </c>
      <c r="C8" s="23"/>
      <c r="D8" s="1" t="s">
        <v>1</v>
      </c>
      <c r="E8" s="5"/>
      <c r="F8" s="5"/>
    </row>
    <row r="9" spans="1:6" ht="12.75">
      <c r="A9" t="s">
        <v>47</v>
      </c>
      <c r="B9" s="23" t="s">
        <v>69</v>
      </c>
      <c r="C9" s="23"/>
      <c r="D9" s="1" t="s">
        <v>0</v>
      </c>
      <c r="E9" s="5"/>
      <c r="F9" s="5"/>
    </row>
    <row r="10" spans="1:6" ht="12.75">
      <c r="A10" s="7" t="s">
        <v>48</v>
      </c>
      <c r="B10" s="28" t="s">
        <v>70</v>
      </c>
      <c r="C10" s="28"/>
      <c r="D10" s="1" t="s">
        <v>0</v>
      </c>
      <c r="E10" s="9"/>
      <c r="F10" s="9"/>
    </row>
    <row r="11" spans="1:6" ht="12.75">
      <c r="A11" t="s">
        <v>49</v>
      </c>
      <c r="B11" s="23" t="s">
        <v>122</v>
      </c>
      <c r="C11" s="23"/>
      <c r="D11" s="1" t="s">
        <v>1</v>
      </c>
      <c r="E11" s="5"/>
      <c r="F11" s="5"/>
    </row>
    <row r="12" spans="1:6" ht="12.75">
      <c r="A12" t="s">
        <v>50</v>
      </c>
      <c r="B12" s="23" t="s">
        <v>84</v>
      </c>
      <c r="C12" s="23"/>
      <c r="D12" s="1" t="s">
        <v>1</v>
      </c>
      <c r="E12" s="5"/>
      <c r="F12" s="5"/>
    </row>
    <row r="13" spans="1:6" ht="12.75">
      <c r="A13" t="s">
        <v>51</v>
      </c>
      <c r="B13" s="23" t="s">
        <v>75</v>
      </c>
      <c r="C13" s="23"/>
      <c r="D13" s="1" t="s">
        <v>0</v>
      </c>
      <c r="E13" s="5"/>
      <c r="F13" s="5"/>
    </row>
    <row r="14" spans="1:6" ht="12.75">
      <c r="A14" t="s">
        <v>52</v>
      </c>
      <c r="B14" s="23" t="s">
        <v>71</v>
      </c>
      <c r="C14" s="23"/>
      <c r="D14" s="1" t="s">
        <v>1</v>
      </c>
      <c r="E14" s="5"/>
      <c r="F14" s="5"/>
    </row>
    <row r="15" spans="1:6" ht="12.75">
      <c r="A15" t="s">
        <v>53</v>
      </c>
      <c r="B15" s="23" t="s">
        <v>72</v>
      </c>
      <c r="C15" s="23"/>
      <c r="D15" s="1" t="s">
        <v>0</v>
      </c>
      <c r="E15" s="5"/>
      <c r="F15" s="5"/>
    </row>
    <row r="16" spans="1:6" ht="12.75">
      <c r="A16" t="s">
        <v>54</v>
      </c>
      <c r="B16" s="23" t="s">
        <v>150</v>
      </c>
      <c r="C16" s="23"/>
      <c r="D16" s="1" t="s">
        <v>1</v>
      </c>
      <c r="E16" s="5"/>
      <c r="F16" s="5"/>
    </row>
    <row r="17" spans="1:6" ht="12.75">
      <c r="A17" t="s">
        <v>55</v>
      </c>
      <c r="B17" s="23" t="s">
        <v>73</v>
      </c>
      <c r="C17" s="23"/>
      <c r="D17" s="1" t="s">
        <v>0</v>
      </c>
      <c r="E17" s="5"/>
      <c r="F17" s="5"/>
    </row>
    <row r="18" spans="1:6" ht="12.75">
      <c r="A18" t="s">
        <v>56</v>
      </c>
      <c r="B18" s="23" t="s">
        <v>74</v>
      </c>
      <c r="C18" s="23"/>
      <c r="D18" s="1" t="s">
        <v>0</v>
      </c>
      <c r="E18" s="5"/>
      <c r="F18" s="5"/>
    </row>
    <row r="19" spans="2:6" ht="12.75">
      <c r="B19" s="10"/>
      <c r="C19" s="10"/>
      <c r="D19" s="1"/>
      <c r="E19" s="5"/>
      <c r="F19" s="5"/>
    </row>
    <row r="20" spans="1:6" ht="12.75">
      <c r="A20" s="2" t="s">
        <v>63</v>
      </c>
      <c r="B20" s="10"/>
      <c r="C20" s="10"/>
      <c r="D20" s="1"/>
      <c r="E20" s="5"/>
      <c r="F20" s="5"/>
    </row>
    <row r="21" spans="1:6" ht="12.75">
      <c r="A21" t="s">
        <v>165</v>
      </c>
      <c r="B21" s="19"/>
      <c r="C21" s="10"/>
      <c r="D21" s="1"/>
      <c r="E21" s="5"/>
      <c r="F21" s="5"/>
    </row>
    <row r="22" spans="1:6" ht="12.75">
      <c r="A22" t="s">
        <v>166</v>
      </c>
      <c r="B22" s="19"/>
      <c r="D22" s="1"/>
      <c r="F22" s="5"/>
    </row>
    <row r="23" spans="2:6" ht="12.75">
      <c r="B23" s="2"/>
      <c r="C23" s="6" t="s">
        <v>100</v>
      </c>
      <c r="F23" s="5"/>
    </row>
    <row r="24" spans="1:6" ht="12.75">
      <c r="A24" s="2" t="s">
        <v>5</v>
      </c>
      <c r="B24" s="4">
        <v>5089300</v>
      </c>
      <c r="C24" s="4"/>
      <c r="F24" s="5"/>
    </row>
    <row r="25" spans="1:6" ht="12.75">
      <c r="A25" s="2" t="s">
        <v>9</v>
      </c>
      <c r="B25" s="4">
        <v>1747772</v>
      </c>
      <c r="C25" s="3">
        <f>B25/B24*100</f>
        <v>34.34209026781679</v>
      </c>
      <c r="F25" s="5"/>
    </row>
    <row r="26" spans="1:3" ht="12.75">
      <c r="A26" s="2" t="s">
        <v>14</v>
      </c>
      <c r="B26" s="16">
        <v>1586070</v>
      </c>
      <c r="C26" s="3">
        <f>B26/B25*100</f>
        <v>90.74810673245709</v>
      </c>
    </row>
    <row r="27" spans="1:3" ht="12.75">
      <c r="A27" s="2" t="s">
        <v>15</v>
      </c>
      <c r="B27" s="4">
        <v>161702</v>
      </c>
      <c r="C27" s="3">
        <f>B27/B25*100</f>
        <v>9.251893267542906</v>
      </c>
    </row>
    <row r="28" spans="1:5" ht="12.75">
      <c r="A28" s="22" t="s">
        <v>6</v>
      </c>
      <c r="B28" s="22"/>
      <c r="C28" s="22"/>
      <c r="D28" s="22"/>
      <c r="E28" s="22"/>
    </row>
    <row r="30" spans="1:5" ht="12.75">
      <c r="A30" s="25" t="s">
        <v>60</v>
      </c>
      <c r="B30" s="25"/>
      <c r="C30" s="25"/>
      <c r="D30" s="25"/>
      <c r="E30" s="25"/>
    </row>
    <row r="32" spans="1:5" ht="12.75">
      <c r="A32" s="2" t="s">
        <v>8</v>
      </c>
      <c r="B32" s="2" t="s">
        <v>11</v>
      </c>
      <c r="C32" s="2" t="s">
        <v>17</v>
      </c>
      <c r="E32" s="2"/>
    </row>
    <row r="33" spans="1:5" ht="12.75">
      <c r="A33" s="19" t="s">
        <v>1</v>
      </c>
      <c r="B33" s="1">
        <v>502874</v>
      </c>
      <c r="C33" s="3">
        <f>B33/B64*100</f>
        <v>30.300368154347655</v>
      </c>
      <c r="E33" s="2"/>
    </row>
    <row r="34" spans="1:5" ht="12.75">
      <c r="A34" s="19" t="s">
        <v>0</v>
      </c>
      <c r="B34" s="1">
        <v>481053</v>
      </c>
      <c r="C34" s="3">
        <f>B34/B64*100</f>
        <v>28.985557021745812</v>
      </c>
      <c r="E34" s="2"/>
    </row>
    <row r="35" spans="1:5" ht="12.75">
      <c r="A35" s="19" t="s">
        <v>2</v>
      </c>
      <c r="B35" s="1">
        <v>245555</v>
      </c>
      <c r="C35" s="3">
        <f>B35/B64*100</f>
        <v>14.795767731361808</v>
      </c>
      <c r="E35" s="2"/>
    </row>
    <row r="36" spans="1:5" ht="12.75">
      <c r="A36" s="19" t="s">
        <v>3</v>
      </c>
      <c r="B36" s="1">
        <v>183910</v>
      </c>
      <c r="C36" s="3">
        <f>B36/B64*100</f>
        <v>11.081385610045613</v>
      </c>
      <c r="E36" s="2"/>
    </row>
    <row r="37" spans="1:5" ht="12.75">
      <c r="A37" s="19" t="s">
        <v>64</v>
      </c>
      <c r="B37" s="1">
        <v>55192</v>
      </c>
      <c r="C37" s="3">
        <f>B37/B64*100</f>
        <v>3.3255605165006656</v>
      </c>
      <c r="E37" s="2"/>
    </row>
    <row r="38" spans="1:5" ht="12.75">
      <c r="A38" s="19" t="s">
        <v>4</v>
      </c>
      <c r="B38" s="1">
        <v>47670</v>
      </c>
      <c r="C38" s="3">
        <f>B38/B64*100</f>
        <v>2.8723269644438822</v>
      </c>
      <c r="E38" s="2"/>
    </row>
    <row r="39" spans="1:5" ht="12.75">
      <c r="A39" s="19" t="s">
        <v>66</v>
      </c>
      <c r="B39" s="1">
        <v>34054</v>
      </c>
      <c r="C39" s="3">
        <f>B39/B64*100</f>
        <v>2.0519031350361225</v>
      </c>
      <c r="E39" s="2"/>
    </row>
    <row r="40" spans="1:5" ht="12.75">
      <c r="A40" s="19" t="s">
        <v>99</v>
      </c>
      <c r="B40" s="1">
        <v>27073</v>
      </c>
      <c r="C40" s="3">
        <f>B40/B64*100</f>
        <v>1.631267210161301</v>
      </c>
      <c r="E40" s="2"/>
    </row>
    <row r="41" spans="1:5" ht="12.75">
      <c r="A41" s="19" t="s">
        <v>80</v>
      </c>
      <c r="B41" s="1">
        <v>22862</v>
      </c>
      <c r="C41" s="3">
        <f>B41/B64*100</f>
        <v>1.3775359568096504</v>
      </c>
      <c r="E41" s="2"/>
    </row>
    <row r="42" spans="1:5" ht="12.75">
      <c r="A42" s="19" t="s">
        <v>94</v>
      </c>
      <c r="B42" s="1">
        <v>17401</v>
      </c>
      <c r="C42" s="3">
        <f>B42/B64*100</f>
        <v>1.048486710893392</v>
      </c>
      <c r="E42" s="2"/>
    </row>
    <row r="43" spans="1:5" ht="12.75">
      <c r="A43" s="19" t="s">
        <v>98</v>
      </c>
      <c r="B43" s="1">
        <v>13690</v>
      </c>
      <c r="C43" s="3">
        <f>B43/B64*100</f>
        <v>0.8248826545675844</v>
      </c>
      <c r="E43" s="2"/>
    </row>
    <row r="44" spans="1:5" ht="12.75">
      <c r="A44" s="19" t="s">
        <v>96</v>
      </c>
      <c r="B44" s="1">
        <v>13248</v>
      </c>
      <c r="C44" s="3">
        <f>B44/B64*100</f>
        <v>0.7982502123967391</v>
      </c>
      <c r="E44" s="2"/>
    </row>
    <row r="45" spans="1:5" ht="12.75">
      <c r="A45" s="19" t="s">
        <v>97</v>
      </c>
      <c r="B45" s="1">
        <v>7559</v>
      </c>
      <c r="C45" s="3">
        <f>B45/B64*100</f>
        <v>0.4554629646366961</v>
      </c>
      <c r="E45" s="2"/>
    </row>
    <row r="46" spans="1:3" ht="12.75">
      <c r="A46" s="19" t="s">
        <v>88</v>
      </c>
      <c r="B46" s="1">
        <v>7489</v>
      </c>
      <c r="C46" s="3">
        <f>B46/B64*100</f>
        <v>0.4512451570530781</v>
      </c>
    </row>
    <row r="47" spans="1:3" ht="12.75">
      <c r="A47" s="19"/>
      <c r="B47" s="1"/>
      <c r="C47" s="3"/>
    </row>
    <row r="48" spans="1:7" ht="25.5">
      <c r="A48" s="13" t="s">
        <v>62</v>
      </c>
      <c r="B48" s="12" t="s">
        <v>1</v>
      </c>
      <c r="C48" s="12" t="s">
        <v>0</v>
      </c>
      <c r="D48" s="12" t="s">
        <v>2</v>
      </c>
      <c r="E48" s="12" t="s">
        <v>3</v>
      </c>
      <c r="F48" s="12" t="s">
        <v>61</v>
      </c>
      <c r="G48" s="12" t="s">
        <v>57</v>
      </c>
    </row>
    <row r="49" spans="1:7" ht="12.75">
      <c r="A49">
        <v>1</v>
      </c>
      <c r="B49" s="5">
        <f>B33/(6+1)</f>
        <v>71839.14285714286</v>
      </c>
      <c r="C49" s="5">
        <f>B34/(8+1)</f>
        <v>53450.333333333336</v>
      </c>
      <c r="D49" s="14">
        <f>B35/(0+1)</f>
        <v>245555</v>
      </c>
      <c r="E49" s="5">
        <f>B36/(0+1)</f>
        <v>183910</v>
      </c>
      <c r="F49" s="19" t="s">
        <v>2</v>
      </c>
      <c r="G49" s="21" t="s">
        <v>167</v>
      </c>
    </row>
    <row r="50" spans="1:7" ht="12.75">
      <c r="A50">
        <v>2</v>
      </c>
      <c r="B50" s="5">
        <f>B33/(6+1)</f>
        <v>71839.14285714286</v>
      </c>
      <c r="C50" s="5">
        <f>B34/(8+1)</f>
        <v>53450.333333333336</v>
      </c>
      <c r="D50" s="15">
        <f>B35/(1+1)</f>
        <v>122777.5</v>
      </c>
      <c r="E50" s="14">
        <f>B36/(0+1)</f>
        <v>183910</v>
      </c>
      <c r="F50" s="19" t="s">
        <v>3</v>
      </c>
      <c r="G50" s="15" t="s">
        <v>168</v>
      </c>
    </row>
    <row r="51" spans="1:7" ht="12.75">
      <c r="A51">
        <v>3</v>
      </c>
      <c r="B51" s="5">
        <f>B33/(6+1)</f>
        <v>71839.14285714286</v>
      </c>
      <c r="C51" s="5">
        <f>B34/(8+1)</f>
        <v>53450.333333333336</v>
      </c>
      <c r="D51" s="14">
        <f>B35/(1+1)</f>
        <v>122777.5</v>
      </c>
      <c r="E51" s="5">
        <f>B36/(1+1)</f>
        <v>91955</v>
      </c>
      <c r="F51" s="19" t="s">
        <v>2</v>
      </c>
      <c r="G51" s="15" t="s">
        <v>169</v>
      </c>
    </row>
    <row r="52" spans="1:7" ht="12.75">
      <c r="A52">
        <v>4</v>
      </c>
      <c r="B52" s="5">
        <f>B33/(6+1)</f>
        <v>71839.14285714286</v>
      </c>
      <c r="C52" s="5">
        <f>B34/(8+1)</f>
        <v>53450.333333333336</v>
      </c>
      <c r="D52" s="15">
        <f>B35/(2+1)</f>
        <v>81851.66666666667</v>
      </c>
      <c r="E52" s="14">
        <f>B36/(1+1)</f>
        <v>91955</v>
      </c>
      <c r="F52" s="19" t="s">
        <v>3</v>
      </c>
      <c r="G52" s="15" t="s">
        <v>170</v>
      </c>
    </row>
    <row r="53" spans="1:7" ht="12.75">
      <c r="A53">
        <v>5</v>
      </c>
      <c r="B53" s="5">
        <f>B33/(6+1)</f>
        <v>71839.14285714286</v>
      </c>
      <c r="C53" s="5">
        <f>B34/(8+1)</f>
        <v>53450.333333333336</v>
      </c>
      <c r="D53" s="14">
        <f>B35/(2+1)</f>
        <v>81851.66666666667</v>
      </c>
      <c r="E53" s="5">
        <f>B36/(2+1)</f>
        <v>61303.333333333336</v>
      </c>
      <c r="F53" s="19" t="s">
        <v>2</v>
      </c>
      <c r="G53" s="15" t="s">
        <v>171</v>
      </c>
    </row>
    <row r="54" spans="1:7" ht="12.75">
      <c r="A54">
        <v>6</v>
      </c>
      <c r="B54" s="14">
        <f>B33/(6+1)</f>
        <v>71839.14285714286</v>
      </c>
      <c r="C54" s="5">
        <f>B34/(8+1)</f>
        <v>53450.333333333336</v>
      </c>
      <c r="D54" s="15">
        <f>B35/(3+1)</f>
        <v>61388.75</v>
      </c>
      <c r="E54" s="5">
        <f>B36/(2+1)</f>
        <v>61303.333333333336</v>
      </c>
      <c r="F54" s="19" t="s">
        <v>1</v>
      </c>
      <c r="G54" s="15" t="s">
        <v>172</v>
      </c>
    </row>
    <row r="55" spans="1:7" ht="12.75">
      <c r="A55">
        <v>7</v>
      </c>
      <c r="B55" s="14">
        <f>B33/(7+1)</f>
        <v>62859.25</v>
      </c>
      <c r="C55" s="5">
        <f>B34/(8+1)</f>
        <v>53450.333333333336</v>
      </c>
      <c r="D55" s="15">
        <f>B35/(3+1)</f>
        <v>61388.75</v>
      </c>
      <c r="E55" s="5">
        <f>B36/(2+1)</f>
        <v>61303.333333333336</v>
      </c>
      <c r="F55" s="19" t="s">
        <v>1</v>
      </c>
      <c r="G55" s="5" t="s">
        <v>173</v>
      </c>
    </row>
    <row r="56" spans="1:7" ht="12.75">
      <c r="A56">
        <v>8</v>
      </c>
      <c r="B56" s="5">
        <f>B33/(8+1)</f>
        <v>55874.88888888889</v>
      </c>
      <c r="C56" s="5">
        <f>B34/(8+1)</f>
        <v>53450.333333333336</v>
      </c>
      <c r="D56" s="14">
        <f>B35/(3+1)</f>
        <v>61388.75</v>
      </c>
      <c r="E56" s="5">
        <f>B36/(2+1)</f>
        <v>61303.333333333336</v>
      </c>
      <c r="F56" s="19" t="s">
        <v>2</v>
      </c>
      <c r="G56" s="5" t="s">
        <v>174</v>
      </c>
    </row>
    <row r="57" spans="1:7" ht="12.75">
      <c r="A57">
        <v>9</v>
      </c>
      <c r="B57" s="5">
        <f>B33/(8+1)</f>
        <v>55874.88888888889</v>
      </c>
      <c r="C57" s="5">
        <f>B34/(8+1)</f>
        <v>53450.333333333336</v>
      </c>
      <c r="D57" s="15">
        <f>B35/(4+1)</f>
        <v>49111</v>
      </c>
      <c r="E57" s="14">
        <f>B36/(2+1)</f>
        <v>61303.333333333336</v>
      </c>
      <c r="F57" s="19" t="s">
        <v>3</v>
      </c>
      <c r="G57" s="5" t="s">
        <v>175</v>
      </c>
    </row>
    <row r="58" spans="1:7" ht="12.75">
      <c r="A58">
        <v>10</v>
      </c>
      <c r="B58" s="14">
        <f>B33/(8+1)</f>
        <v>55874.88888888889</v>
      </c>
      <c r="C58" s="5">
        <f>B34/(8+1)</f>
        <v>53450.333333333336</v>
      </c>
      <c r="D58" s="15">
        <f>B35/(4+1)</f>
        <v>49111</v>
      </c>
      <c r="E58" s="5">
        <f>B36/(3+1)</f>
        <v>45977.5</v>
      </c>
      <c r="F58" s="19" t="s">
        <v>1</v>
      </c>
      <c r="G58" s="5" t="s">
        <v>176</v>
      </c>
    </row>
    <row r="59" spans="1:7" ht="12.75">
      <c r="A59">
        <v>11</v>
      </c>
      <c r="B59" s="5">
        <f>B33/(9+1)</f>
        <v>50287.4</v>
      </c>
      <c r="C59" s="14">
        <f>B34/(8+1)</f>
        <v>53450.333333333336</v>
      </c>
      <c r="D59" s="15">
        <f>B35/(4+1)</f>
        <v>49111</v>
      </c>
      <c r="E59" s="5">
        <f>B36/(3+1)</f>
        <v>45977.5</v>
      </c>
      <c r="F59" s="19" t="s">
        <v>0</v>
      </c>
      <c r="G59" s="5" t="s">
        <v>152</v>
      </c>
    </row>
    <row r="61" spans="2:3" ht="12.75">
      <c r="B61" s="4"/>
      <c r="C61" s="2" t="s">
        <v>100</v>
      </c>
    </row>
    <row r="62" spans="1:6" ht="12.75">
      <c r="A62" s="2" t="s">
        <v>5</v>
      </c>
      <c r="B62" s="4">
        <v>5089300</v>
      </c>
      <c r="C62" s="4"/>
      <c r="F62" s="19"/>
    </row>
    <row r="63" spans="1:3" ht="12.75">
      <c r="A63" s="2" t="s">
        <v>9</v>
      </c>
      <c r="B63" s="4">
        <v>1747772</v>
      </c>
      <c r="C63" s="3">
        <f>B63/B62*100</f>
        <v>34.34209026781679</v>
      </c>
    </row>
    <row r="64" spans="1:3" ht="12.75">
      <c r="A64" s="2" t="s">
        <v>14</v>
      </c>
      <c r="B64" s="16">
        <f>B63-B65</f>
        <v>1659630</v>
      </c>
      <c r="C64" s="3">
        <f>B64/B63*100</f>
        <v>94.9568936909391</v>
      </c>
    </row>
    <row r="65" spans="1:3" ht="12.75">
      <c r="A65" s="2" t="s">
        <v>15</v>
      </c>
      <c r="B65" s="4">
        <v>88142</v>
      </c>
      <c r="C65" s="3">
        <f>B65/B63*100</f>
        <v>5.043106309060907</v>
      </c>
    </row>
    <row r="66" spans="1:5" ht="12.75">
      <c r="A66" s="22" t="s">
        <v>6</v>
      </c>
      <c r="B66" s="22"/>
      <c r="C66" s="22"/>
      <c r="D66" s="22"/>
      <c r="E66" s="22"/>
    </row>
    <row r="67" spans="1:5" ht="12.75">
      <c r="A67" s="22"/>
      <c r="B67" s="22"/>
      <c r="C67" s="22"/>
      <c r="D67" s="22"/>
      <c r="E67" s="22"/>
    </row>
  </sheetData>
  <mergeCells count="22">
    <mergeCell ref="B9:C9"/>
    <mergeCell ref="B10:C10"/>
    <mergeCell ref="B12:C12"/>
    <mergeCell ref="A30:E30"/>
    <mergeCell ref="A1:E1"/>
    <mergeCell ref="A2:E2"/>
    <mergeCell ref="A3:E3"/>
    <mergeCell ref="B8:C8"/>
    <mergeCell ref="B4:C4"/>
    <mergeCell ref="B5:C5"/>
    <mergeCell ref="B6:C6"/>
    <mergeCell ref="B7:C7"/>
    <mergeCell ref="A67:E67"/>
    <mergeCell ref="B11:C11"/>
    <mergeCell ref="B13:C13"/>
    <mergeCell ref="B14:C14"/>
    <mergeCell ref="B15:C15"/>
    <mergeCell ref="B16:C16"/>
    <mergeCell ref="B17:C17"/>
    <mergeCell ref="B18:C18"/>
    <mergeCell ref="A66:E66"/>
    <mergeCell ref="A28:E2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2"/>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24" t="s">
        <v>92</v>
      </c>
      <c r="B1" s="24"/>
      <c r="C1" s="24"/>
      <c r="D1" s="24"/>
      <c r="E1" s="24"/>
      <c r="F1" s="24"/>
    </row>
    <row r="2" spans="1:6" ht="12.75">
      <c r="A2" s="25" t="s">
        <v>30</v>
      </c>
      <c r="B2" s="25"/>
      <c r="C2" s="25"/>
      <c r="D2" s="25"/>
      <c r="E2" s="25"/>
      <c r="F2" s="25"/>
    </row>
    <row r="3" spans="1:6" ht="12.75">
      <c r="A3" s="26"/>
      <c r="B3" s="26"/>
      <c r="C3" s="26"/>
      <c r="D3" s="26"/>
      <c r="E3" s="26"/>
      <c r="F3" s="26"/>
    </row>
    <row r="4" spans="1:8" ht="12.75">
      <c r="A4" s="2" t="s">
        <v>7</v>
      </c>
      <c r="B4" s="27" t="s">
        <v>8</v>
      </c>
      <c r="C4" s="27"/>
      <c r="D4" s="2" t="s">
        <v>11</v>
      </c>
      <c r="E4" s="2" t="s">
        <v>12</v>
      </c>
      <c r="F4" s="2" t="s">
        <v>13</v>
      </c>
      <c r="G4" s="2"/>
      <c r="H4" s="2"/>
    </row>
    <row r="5" spans="1:9" ht="12.75">
      <c r="A5" t="s">
        <v>75</v>
      </c>
      <c r="B5" s="29" t="s">
        <v>0</v>
      </c>
      <c r="C5" s="29"/>
      <c r="D5" s="1">
        <v>40919</v>
      </c>
      <c r="E5" s="5">
        <f>D5/B15*100</f>
        <v>37.54897912365222</v>
      </c>
      <c r="F5" s="1">
        <f>D5-D6</f>
        <v>8269</v>
      </c>
      <c r="G5" s="5"/>
      <c r="H5" s="1"/>
      <c r="I5" s="1"/>
    </row>
    <row r="6" spans="1:8" ht="12.75">
      <c r="A6" t="s">
        <v>130</v>
      </c>
      <c r="B6" s="29" t="s">
        <v>1</v>
      </c>
      <c r="C6" s="29"/>
      <c r="D6" s="1">
        <v>32650</v>
      </c>
      <c r="E6" s="5">
        <f>D6/B15*100</f>
        <v>29.961000229410416</v>
      </c>
      <c r="F6" s="1"/>
      <c r="G6" s="5"/>
      <c r="H6" s="1"/>
    </row>
    <row r="7" spans="1:8" ht="12.75">
      <c r="A7" t="s">
        <v>131</v>
      </c>
      <c r="B7" s="29" t="s">
        <v>2</v>
      </c>
      <c r="C7" s="29"/>
      <c r="D7" s="1">
        <v>14028</v>
      </c>
      <c r="E7" s="5">
        <f>D7/B15*100</f>
        <v>12.872677219545766</v>
      </c>
      <c r="F7" s="1"/>
      <c r="G7" s="5"/>
      <c r="H7" s="1"/>
    </row>
    <row r="8" spans="1:8" ht="12.75">
      <c r="A8" t="s">
        <v>132</v>
      </c>
      <c r="B8" s="29" t="s">
        <v>87</v>
      </c>
      <c r="C8" s="29"/>
      <c r="D8" s="1">
        <v>12831</v>
      </c>
      <c r="E8" s="5">
        <f>D8/B15*100</f>
        <v>11.774260151410875</v>
      </c>
      <c r="F8" s="1"/>
      <c r="G8" s="5"/>
      <c r="H8" s="1"/>
    </row>
    <row r="9" spans="1:8" ht="12.75">
      <c r="A9" t="s">
        <v>86</v>
      </c>
      <c r="B9" s="29" t="s">
        <v>3</v>
      </c>
      <c r="C9" s="29"/>
      <c r="D9" s="1">
        <v>6803</v>
      </c>
      <c r="E9" s="5">
        <f>D9/B15*100</f>
        <v>6.242716219316357</v>
      </c>
      <c r="F9" s="1"/>
      <c r="G9" s="5"/>
      <c r="H9" s="1"/>
    </row>
    <row r="10" spans="1:7" ht="12.75">
      <c r="A10" t="s">
        <v>133</v>
      </c>
      <c r="B10" s="29" t="s">
        <v>99</v>
      </c>
      <c r="C10" s="29"/>
      <c r="D10" s="1">
        <v>1744</v>
      </c>
      <c r="E10" s="5">
        <f>D10/B15*100</f>
        <v>1.6003670566643726</v>
      </c>
      <c r="F10" s="1"/>
      <c r="G10" s="5"/>
    </row>
    <row r="11" spans="2:5" ht="12.75">
      <c r="B11" s="10"/>
      <c r="C11" s="10"/>
      <c r="D11" s="1"/>
      <c r="E11" s="5"/>
    </row>
    <row r="12" spans="2:3" ht="12.75">
      <c r="B12" s="2"/>
      <c r="C12" s="6" t="s">
        <v>100</v>
      </c>
    </row>
    <row r="13" spans="1:3" ht="12.75">
      <c r="A13" s="2" t="s">
        <v>5</v>
      </c>
      <c r="B13" s="4">
        <v>353685</v>
      </c>
      <c r="C13" s="4"/>
    </row>
    <row r="14" spans="1:3" ht="12.75">
      <c r="A14" s="2" t="s">
        <v>9</v>
      </c>
      <c r="B14" s="4">
        <v>118361</v>
      </c>
      <c r="C14" s="3">
        <f>B14/B13*100</f>
        <v>33.46508899161683</v>
      </c>
    </row>
    <row r="15" spans="1:3" ht="12.75">
      <c r="A15" s="2" t="s">
        <v>14</v>
      </c>
      <c r="B15" s="4">
        <v>108975</v>
      </c>
      <c r="C15" s="3">
        <f>B15/B14*100</f>
        <v>92.07002306502987</v>
      </c>
    </row>
    <row r="16" spans="1:3" ht="12.75">
      <c r="A16" s="2" t="s">
        <v>15</v>
      </c>
      <c r="B16" s="16">
        <f>B14-B15</f>
        <v>9386</v>
      </c>
      <c r="C16" s="3">
        <f>B16/B14*100</f>
        <v>7.929976934970134</v>
      </c>
    </row>
    <row r="17" spans="1:5" ht="12.75">
      <c r="A17" s="22" t="s">
        <v>6</v>
      </c>
      <c r="B17" s="22"/>
      <c r="C17" s="22"/>
      <c r="D17" s="22"/>
      <c r="E17" s="22"/>
    </row>
    <row r="19" spans="1:6" ht="12.75">
      <c r="A19" s="25" t="s">
        <v>31</v>
      </c>
      <c r="B19" s="25"/>
      <c r="C19" s="25"/>
      <c r="D19" s="25"/>
      <c r="E19" s="25"/>
      <c r="F19" s="25"/>
    </row>
    <row r="21" spans="1:7" ht="12.75">
      <c r="A21" s="2" t="s">
        <v>8</v>
      </c>
      <c r="B21" s="2" t="s">
        <v>11</v>
      </c>
      <c r="C21" s="2" t="s">
        <v>17</v>
      </c>
      <c r="G21" s="19"/>
    </row>
    <row r="22" spans="1:7" ht="12.75">
      <c r="A22" s="19" t="s">
        <v>0</v>
      </c>
      <c r="B22" s="1">
        <v>40350</v>
      </c>
      <c r="C22" s="3">
        <f>B22/B40*100</f>
        <v>36.03322021789605</v>
      </c>
      <c r="G22" s="19"/>
    </row>
    <row r="23" spans="1:7" ht="12.75">
      <c r="A23" s="19" t="s">
        <v>1</v>
      </c>
      <c r="B23" s="1">
        <v>32717</v>
      </c>
      <c r="C23" s="3">
        <f>B23/B40*100</f>
        <v>29.21682443293445</v>
      </c>
      <c r="G23" s="19"/>
    </row>
    <row r="24" spans="1:7" ht="12.75">
      <c r="A24" s="19" t="s">
        <v>2</v>
      </c>
      <c r="B24" s="1">
        <v>13691</v>
      </c>
      <c r="C24" s="3">
        <f>B24/B40*100</f>
        <v>12.226290409001606</v>
      </c>
      <c r="G24" s="19"/>
    </row>
    <row r="25" spans="1:7" ht="12.75">
      <c r="A25" s="19" t="s">
        <v>3</v>
      </c>
      <c r="B25" s="1">
        <v>8280</v>
      </c>
      <c r="C25" s="3">
        <f>B25/B40*100</f>
        <v>7.3941775317020895</v>
      </c>
      <c r="G25" s="19"/>
    </row>
    <row r="26" spans="1:7" ht="12.75">
      <c r="A26" s="19" t="s">
        <v>4</v>
      </c>
      <c r="B26" s="1">
        <v>5170</v>
      </c>
      <c r="C26" s="3">
        <f>B26/B40*100</f>
        <v>4.616895874263261</v>
      </c>
      <c r="G26" s="19"/>
    </row>
    <row r="27" spans="1:7" ht="12.75">
      <c r="A27" s="19" t="s">
        <v>64</v>
      </c>
      <c r="B27" s="1">
        <v>3658</v>
      </c>
      <c r="C27" s="3">
        <f>B27/B40*100</f>
        <v>3.266654759778532</v>
      </c>
      <c r="G27" s="19"/>
    </row>
    <row r="28" spans="1:7" ht="12.75">
      <c r="A28" s="19" t="s">
        <v>66</v>
      </c>
      <c r="B28" s="1">
        <v>2974</v>
      </c>
      <c r="C28" s="3">
        <f>B28/B40*100</f>
        <v>2.6558313984640116</v>
      </c>
      <c r="G28" s="19"/>
    </row>
    <row r="29" spans="1:7" ht="12.75">
      <c r="A29" s="19" t="s">
        <v>94</v>
      </c>
      <c r="B29" s="1">
        <v>1087</v>
      </c>
      <c r="C29" s="3">
        <f>B29/B40*100</f>
        <v>0.9707090551884265</v>
      </c>
      <c r="G29" s="19"/>
    </row>
    <row r="30" spans="1:7" ht="12.75">
      <c r="A30" s="19" t="s">
        <v>99</v>
      </c>
      <c r="B30" s="1">
        <v>967</v>
      </c>
      <c r="C30" s="3">
        <f>B30/B40*100</f>
        <v>0.8635470619753527</v>
      </c>
      <c r="G30" s="19"/>
    </row>
    <row r="31" spans="1:7" ht="12.75">
      <c r="A31" s="19" t="s">
        <v>96</v>
      </c>
      <c r="B31" s="1">
        <v>939</v>
      </c>
      <c r="C31" s="3">
        <f>B31/B40*100</f>
        <v>0.8385425968923022</v>
      </c>
      <c r="G31" s="19"/>
    </row>
    <row r="32" spans="1:7" ht="12.75">
      <c r="A32" s="19" t="s">
        <v>95</v>
      </c>
      <c r="B32" s="1">
        <v>740</v>
      </c>
      <c r="C32" s="3">
        <f>B32/B40*100</f>
        <v>0.6608322914806215</v>
      </c>
      <c r="G32" s="19"/>
    </row>
    <row r="33" spans="1:7" ht="12.75">
      <c r="A33" s="19" t="s">
        <v>80</v>
      </c>
      <c r="B33" s="1">
        <v>678</v>
      </c>
      <c r="C33" s="3">
        <f>B33/B40*100</f>
        <v>0.6054652616538668</v>
      </c>
      <c r="G33" s="19"/>
    </row>
    <row r="34" spans="1:7" ht="12.75">
      <c r="A34" s="19" t="s">
        <v>97</v>
      </c>
      <c r="B34" s="1">
        <v>384</v>
      </c>
      <c r="C34" s="3">
        <f>B34/B40*100</f>
        <v>0.3429183782818361</v>
      </c>
      <c r="G34" s="19"/>
    </row>
    <row r="35" spans="1:3" ht="12.75">
      <c r="A35" s="19" t="s">
        <v>88</v>
      </c>
      <c r="B35" s="1">
        <v>345</v>
      </c>
      <c r="C35" s="3">
        <f>B35/B40*100</f>
        <v>0.30809073048758706</v>
      </c>
    </row>
    <row r="36" spans="2:3" ht="12.75">
      <c r="B36" s="1"/>
      <c r="C36" s="3"/>
    </row>
    <row r="37" spans="2:3" ht="12.75" customHeight="1">
      <c r="B37" s="2"/>
      <c r="C37" s="2" t="s">
        <v>100</v>
      </c>
    </row>
    <row r="38" spans="1:3" ht="12.75">
      <c r="A38" s="2" t="s">
        <v>5</v>
      </c>
      <c r="B38" s="4">
        <v>353685</v>
      </c>
      <c r="C38" s="4"/>
    </row>
    <row r="39" spans="1:3" ht="12.75">
      <c r="A39" s="2" t="s">
        <v>9</v>
      </c>
      <c r="B39" s="4">
        <v>118361</v>
      </c>
      <c r="C39" s="3">
        <f>B39/B38*100</f>
        <v>33.46508899161683</v>
      </c>
    </row>
    <row r="40" spans="1:3" ht="12.75">
      <c r="A40" s="2" t="s">
        <v>14</v>
      </c>
      <c r="B40" s="4">
        <v>111980</v>
      </c>
      <c r="C40" s="3">
        <f>B40/B39*100</f>
        <v>94.60886609609585</v>
      </c>
    </row>
    <row r="41" spans="1:3" ht="12.75">
      <c r="A41" s="2" t="s">
        <v>15</v>
      </c>
      <c r="B41" s="16">
        <f>B39-B40</f>
        <v>6381</v>
      </c>
      <c r="C41" s="3">
        <f>B41/B39*100</f>
        <v>5.391133903904158</v>
      </c>
    </row>
    <row r="42" spans="1:5" ht="12.75">
      <c r="A42" s="22" t="s">
        <v>6</v>
      </c>
      <c r="B42" s="22"/>
      <c r="C42" s="22"/>
      <c r="D42" s="22"/>
      <c r="E42" s="22"/>
    </row>
  </sheetData>
  <mergeCells count="13">
    <mergeCell ref="B9:C9"/>
    <mergeCell ref="A17:E17"/>
    <mergeCell ref="A19:F19"/>
    <mergeCell ref="A42:E42"/>
    <mergeCell ref="A1:F1"/>
    <mergeCell ref="A2:F2"/>
    <mergeCell ref="A3:F3"/>
    <mergeCell ref="B8:C8"/>
    <mergeCell ref="B4:C4"/>
    <mergeCell ref="B6:C6"/>
    <mergeCell ref="B5:C5"/>
    <mergeCell ref="B7:C7"/>
    <mergeCell ref="B10:C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43"/>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24" t="s">
        <v>92</v>
      </c>
      <c r="B1" s="24"/>
      <c r="C1" s="24"/>
      <c r="D1" s="24"/>
      <c r="E1" s="24"/>
      <c r="F1" s="24"/>
    </row>
    <row r="2" spans="1:6" ht="12.75">
      <c r="A2" s="25" t="s">
        <v>32</v>
      </c>
      <c r="B2" s="25"/>
      <c r="C2" s="25"/>
      <c r="D2" s="25"/>
      <c r="E2" s="25"/>
      <c r="F2" s="25"/>
    </row>
    <row r="3" spans="1:6" ht="12.75">
      <c r="A3" s="26"/>
      <c r="B3" s="26"/>
      <c r="C3" s="26"/>
      <c r="D3" s="26"/>
      <c r="E3" s="26"/>
      <c r="F3" s="26"/>
    </row>
    <row r="4" spans="1:8" ht="12.75">
      <c r="A4" s="2" t="s">
        <v>7</v>
      </c>
      <c r="B4" s="27" t="s">
        <v>8</v>
      </c>
      <c r="C4" s="27"/>
      <c r="D4" s="2" t="s">
        <v>11</v>
      </c>
      <c r="E4" s="2" t="s">
        <v>12</v>
      </c>
      <c r="F4" s="2" t="s">
        <v>13</v>
      </c>
      <c r="G4" s="2"/>
      <c r="H4" s="2"/>
    </row>
    <row r="5" spans="1:8" ht="12.75">
      <c r="A5" t="s">
        <v>71</v>
      </c>
      <c r="B5" s="29" t="s">
        <v>1</v>
      </c>
      <c r="C5" s="29"/>
      <c r="D5" s="1">
        <v>37985</v>
      </c>
      <c r="E5" s="5">
        <f>D5/B16*100</f>
        <v>37.61449720255484</v>
      </c>
      <c r="F5" s="1">
        <f>D5-D6</f>
        <v>15493</v>
      </c>
      <c r="G5" s="5"/>
      <c r="H5" s="1"/>
    </row>
    <row r="6" spans="1:7" ht="12.75">
      <c r="A6" t="s">
        <v>134</v>
      </c>
      <c r="B6" s="29" t="s">
        <v>2</v>
      </c>
      <c r="C6" s="29"/>
      <c r="D6" s="1">
        <v>22492</v>
      </c>
      <c r="E6" s="5">
        <f>D6/B16*100</f>
        <v>22.272614744764073</v>
      </c>
      <c r="F6" s="1"/>
      <c r="G6" s="5"/>
    </row>
    <row r="7" spans="1:9" ht="12.75">
      <c r="A7" t="s">
        <v>135</v>
      </c>
      <c r="B7" s="29" t="s">
        <v>0</v>
      </c>
      <c r="C7" s="29"/>
      <c r="D7" s="1">
        <v>19238</v>
      </c>
      <c r="E7" s="5">
        <f>D7/B16*100</f>
        <v>19.050354012972225</v>
      </c>
      <c r="F7" s="1"/>
      <c r="G7" s="5"/>
      <c r="H7" s="1"/>
      <c r="I7" s="1"/>
    </row>
    <row r="8" spans="1:7" ht="12.75">
      <c r="A8" s="7" t="s">
        <v>136</v>
      </c>
      <c r="B8" s="29" t="s">
        <v>3</v>
      </c>
      <c r="C8" s="29"/>
      <c r="D8" s="8">
        <v>13242</v>
      </c>
      <c r="E8" s="5">
        <f>D8/B16*100</f>
        <v>13.112838540377284</v>
      </c>
      <c r="F8" s="8"/>
      <c r="G8" s="9"/>
    </row>
    <row r="9" spans="1:7" ht="12.75">
      <c r="A9" t="s">
        <v>137</v>
      </c>
      <c r="B9" s="29" t="s">
        <v>99</v>
      </c>
      <c r="C9" s="29"/>
      <c r="D9" s="20">
        <v>6231</v>
      </c>
      <c r="E9" s="5">
        <f>D9/B16*100</f>
        <v>6.170223300490172</v>
      </c>
      <c r="F9" s="1"/>
      <c r="G9" s="5"/>
    </row>
    <row r="10" spans="1:7" ht="12.75">
      <c r="A10" t="s">
        <v>138</v>
      </c>
      <c r="B10" s="22" t="s">
        <v>140</v>
      </c>
      <c r="C10" s="22"/>
      <c r="D10" s="20">
        <v>1261</v>
      </c>
      <c r="E10" s="5">
        <f>D10/B16*100</f>
        <v>1.248700302025053</v>
      </c>
      <c r="F10" s="1"/>
      <c r="G10" s="5"/>
    </row>
    <row r="11" spans="1:7" ht="12.75">
      <c r="A11" t="s">
        <v>139</v>
      </c>
      <c r="B11" s="29" t="s">
        <v>141</v>
      </c>
      <c r="C11" s="29"/>
      <c r="D11" s="20">
        <v>536</v>
      </c>
      <c r="E11" s="5">
        <f>D11/B16*100</f>
        <v>0.5307718968163588</v>
      </c>
      <c r="F11" s="1"/>
      <c r="G11" s="5"/>
    </row>
    <row r="12" ht="12.75">
      <c r="D12" s="1"/>
    </row>
    <row r="13" spans="2:3" ht="12.75">
      <c r="B13" s="2"/>
      <c r="C13" s="6" t="s">
        <v>100</v>
      </c>
    </row>
    <row r="14" spans="1:3" ht="12.75">
      <c r="A14" s="2" t="s">
        <v>5</v>
      </c>
      <c r="B14" s="4">
        <v>348518</v>
      </c>
      <c r="C14" s="4"/>
    </row>
    <row r="15" spans="1:3" ht="12.75">
      <c r="A15" s="2" t="s">
        <v>9</v>
      </c>
      <c r="B15" s="4">
        <v>111545</v>
      </c>
      <c r="C15" s="3">
        <f>B15/B14*100</f>
        <v>32.005520518308956</v>
      </c>
    </row>
    <row r="16" spans="1:3" ht="12.75">
      <c r="A16" s="2" t="s">
        <v>14</v>
      </c>
      <c r="B16" s="4">
        <v>100985</v>
      </c>
      <c r="C16" s="3">
        <f>B16/B15*100</f>
        <v>90.5329687570039</v>
      </c>
    </row>
    <row r="17" spans="1:3" ht="12.75">
      <c r="A17" s="2" t="s">
        <v>15</v>
      </c>
      <c r="B17" s="16">
        <f>B15-B16</f>
        <v>10560</v>
      </c>
      <c r="C17" s="3">
        <f>B17/B15*100</f>
        <v>9.4670312429961</v>
      </c>
    </row>
    <row r="18" spans="1:5" ht="12.75">
      <c r="A18" s="22" t="s">
        <v>6</v>
      </c>
      <c r="B18" s="22"/>
      <c r="C18" s="22"/>
      <c r="D18" s="22"/>
      <c r="E18" s="22"/>
    </row>
    <row r="20" spans="1:6" ht="12.75">
      <c r="A20" s="25" t="s">
        <v>33</v>
      </c>
      <c r="B20" s="25"/>
      <c r="C20" s="25"/>
      <c r="D20" s="25"/>
      <c r="E20" s="25"/>
      <c r="F20" s="25"/>
    </row>
    <row r="21" ht="12.75">
      <c r="G21" s="19"/>
    </row>
    <row r="22" spans="1:7" ht="12.75">
      <c r="A22" s="2" t="s">
        <v>8</v>
      </c>
      <c r="B22" s="2" t="s">
        <v>11</v>
      </c>
      <c r="C22" s="2" t="s">
        <v>17</v>
      </c>
      <c r="G22" s="19"/>
    </row>
    <row r="23" spans="1:7" ht="12.75">
      <c r="A23" s="19" t="s">
        <v>1</v>
      </c>
      <c r="B23" s="1">
        <v>35957</v>
      </c>
      <c r="C23" s="3">
        <f>B23/B41*100</f>
        <v>33.80147964315594</v>
      </c>
      <c r="G23" s="19"/>
    </row>
    <row r="24" spans="1:7" ht="12.75">
      <c r="A24" s="19" t="s">
        <v>2</v>
      </c>
      <c r="B24" s="1">
        <v>18065</v>
      </c>
      <c r="C24" s="3">
        <f>B24/B41*100</f>
        <v>16.9820543914568</v>
      </c>
      <c r="G24" s="19"/>
    </row>
    <row r="25" spans="1:7" ht="12.75">
      <c r="A25" s="19" t="s">
        <v>0</v>
      </c>
      <c r="B25" s="1">
        <v>17245</v>
      </c>
      <c r="C25" s="3">
        <f>B25/B41*100</f>
        <v>16.211211070062138</v>
      </c>
      <c r="G25" s="19"/>
    </row>
    <row r="26" spans="1:7" ht="12.75">
      <c r="A26" s="19" t="s">
        <v>3</v>
      </c>
      <c r="B26" s="1">
        <v>16130</v>
      </c>
      <c r="C26" s="3">
        <f>B26/B41*100</f>
        <v>15.16305216353159</v>
      </c>
      <c r="G26" s="19"/>
    </row>
    <row r="27" spans="1:7" ht="12.75">
      <c r="A27" s="19" t="s">
        <v>64</v>
      </c>
      <c r="B27" s="1">
        <v>4237</v>
      </c>
      <c r="C27" s="3">
        <f>B27/B41*100</f>
        <v>3.9830038448160785</v>
      </c>
      <c r="G27" s="19"/>
    </row>
    <row r="28" spans="1:7" ht="12.75">
      <c r="A28" s="19" t="s">
        <v>99</v>
      </c>
      <c r="B28" s="1">
        <v>3305</v>
      </c>
      <c r="C28" s="3">
        <f>B28/B41*100</f>
        <v>3.106874606352877</v>
      </c>
      <c r="G28" s="19"/>
    </row>
    <row r="29" spans="1:7" ht="12.75">
      <c r="A29" s="19" t="s">
        <v>80</v>
      </c>
      <c r="B29" s="1">
        <v>3241</v>
      </c>
      <c r="C29" s="3">
        <f>B29/B41*100</f>
        <v>3.0467112251708546</v>
      </c>
      <c r="G29" s="19"/>
    </row>
    <row r="30" spans="1:7" ht="12.75">
      <c r="A30" s="19" t="s">
        <v>4</v>
      </c>
      <c r="B30" s="1">
        <v>2412</v>
      </c>
      <c r="C30" s="3">
        <f>B30/B41*100</f>
        <v>2.2674074282974703</v>
      </c>
      <c r="G30" s="19"/>
    </row>
    <row r="31" spans="1:7" ht="12.75">
      <c r="A31" s="19" t="s">
        <v>66</v>
      </c>
      <c r="B31" s="1">
        <v>1700</v>
      </c>
      <c r="C31" s="3">
        <f>B31/B41*100</f>
        <v>1.598089812647471</v>
      </c>
      <c r="G31" s="19"/>
    </row>
    <row r="32" spans="1:7" ht="12.75">
      <c r="A32" s="19" t="s">
        <v>94</v>
      </c>
      <c r="B32" s="1">
        <v>1264</v>
      </c>
      <c r="C32" s="3">
        <f>B32/B41*100</f>
        <v>1.188226778344943</v>
      </c>
      <c r="G32" s="19"/>
    </row>
    <row r="33" spans="1:7" ht="12.75">
      <c r="A33" s="19" t="s">
        <v>95</v>
      </c>
      <c r="B33" s="1">
        <v>1123</v>
      </c>
      <c r="C33" s="3">
        <f>B33/B41*100</f>
        <v>1.0556793291783</v>
      </c>
      <c r="G33" s="19"/>
    </row>
    <row r="34" spans="1:7" ht="12.75">
      <c r="A34" s="19" t="s">
        <v>96</v>
      </c>
      <c r="B34" s="1">
        <v>705</v>
      </c>
      <c r="C34" s="3">
        <f>B34/B41*100</f>
        <v>0.6627372458332158</v>
      </c>
      <c r="G34" s="19"/>
    </row>
    <row r="35" spans="1:3" ht="12.75">
      <c r="A35" s="19" t="s">
        <v>97</v>
      </c>
      <c r="B35" s="1">
        <v>507</v>
      </c>
      <c r="C35" s="3">
        <f>B35/B41*100</f>
        <v>0.47660678530133394</v>
      </c>
    </row>
    <row r="36" spans="1:3" ht="12.75">
      <c r="A36" s="19" t="s">
        <v>88</v>
      </c>
      <c r="B36" s="1">
        <v>486</v>
      </c>
      <c r="C36" s="3">
        <f>B36/B41*100</f>
        <v>0.45686567585098287</v>
      </c>
    </row>
    <row r="37" spans="2:3" ht="12.75">
      <c r="B37" s="1"/>
      <c r="C37" s="3"/>
    </row>
    <row r="38" spans="2:3" ht="12.75" customHeight="1">
      <c r="B38" s="2"/>
      <c r="C38" s="2" t="s">
        <v>100</v>
      </c>
    </row>
    <row r="39" spans="1:3" ht="12.75">
      <c r="A39" s="2" t="s">
        <v>5</v>
      </c>
      <c r="B39" s="4">
        <v>348518</v>
      </c>
      <c r="C39" s="4"/>
    </row>
    <row r="40" spans="1:3" ht="12.75">
      <c r="A40" s="2" t="s">
        <v>9</v>
      </c>
      <c r="B40" s="4">
        <v>111545</v>
      </c>
      <c r="C40" s="3">
        <f>B40/B39*100</f>
        <v>32.005520518308956</v>
      </c>
    </row>
    <row r="41" spans="1:3" ht="12.75">
      <c r="A41" s="2" t="s">
        <v>14</v>
      </c>
      <c r="B41" s="4">
        <v>106377</v>
      </c>
      <c r="C41" s="3">
        <f>B41/B40*100</f>
        <v>95.36689228562464</v>
      </c>
    </row>
    <row r="42" spans="1:3" ht="12.75">
      <c r="A42" s="2" t="s">
        <v>15</v>
      </c>
      <c r="B42" s="16">
        <f>B40-B41</f>
        <v>5168</v>
      </c>
      <c r="C42" s="3">
        <f>B42/B40*100</f>
        <v>4.633107714375364</v>
      </c>
    </row>
    <row r="43" spans="1:5" ht="12.75">
      <c r="A43" s="22" t="s">
        <v>6</v>
      </c>
      <c r="B43" s="22"/>
      <c r="C43" s="22"/>
      <c r="D43" s="22"/>
      <c r="E43" s="22"/>
    </row>
  </sheetData>
  <mergeCells count="14">
    <mergeCell ref="B5:C5"/>
    <mergeCell ref="B7:C7"/>
    <mergeCell ref="B8:C8"/>
    <mergeCell ref="B6:C6"/>
    <mergeCell ref="A43:E43"/>
    <mergeCell ref="A1:F1"/>
    <mergeCell ref="A2:F2"/>
    <mergeCell ref="A3:F3"/>
    <mergeCell ref="A20:F20"/>
    <mergeCell ref="B11:C11"/>
    <mergeCell ref="B10:C10"/>
    <mergeCell ref="A18:E18"/>
    <mergeCell ref="B4:C4"/>
    <mergeCell ref="B9:C9"/>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44"/>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4.7109375" style="0" customWidth="1"/>
    <col min="4" max="4" width="7.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24" t="s">
        <v>92</v>
      </c>
      <c r="B1" s="24"/>
      <c r="C1" s="24"/>
      <c r="D1" s="24"/>
      <c r="E1" s="24"/>
      <c r="F1" s="24"/>
    </row>
    <row r="2" spans="1:6" ht="12.75">
      <c r="A2" s="25" t="s">
        <v>34</v>
      </c>
      <c r="B2" s="25"/>
      <c r="C2" s="25"/>
      <c r="D2" s="25"/>
      <c r="E2" s="25"/>
      <c r="F2" s="25"/>
    </row>
    <row r="3" spans="1:6" ht="12.75">
      <c r="A3" s="26"/>
      <c r="B3" s="26"/>
      <c r="C3" s="26"/>
      <c r="D3" s="26"/>
      <c r="E3" s="26"/>
      <c r="F3" s="26"/>
    </row>
    <row r="4" spans="1:8" ht="12.75">
      <c r="A4" s="2" t="s">
        <v>7</v>
      </c>
      <c r="B4" s="27" t="s">
        <v>8</v>
      </c>
      <c r="C4" s="27"/>
      <c r="D4" s="2" t="s">
        <v>11</v>
      </c>
      <c r="E4" s="2" t="s">
        <v>12</v>
      </c>
      <c r="F4" s="2" t="s">
        <v>13</v>
      </c>
      <c r="G4" s="2"/>
      <c r="H4" s="2"/>
    </row>
    <row r="5" spans="1:9" ht="12.75">
      <c r="A5" t="s">
        <v>72</v>
      </c>
      <c r="B5" s="29" t="s">
        <v>0</v>
      </c>
      <c r="C5" s="29"/>
      <c r="D5" s="1">
        <v>45308</v>
      </c>
      <c r="E5" s="5">
        <f>D5/B17*100</f>
        <v>39.53060245168608</v>
      </c>
      <c r="F5" s="1">
        <f>D5-D6</f>
        <v>12870</v>
      </c>
      <c r="G5" s="5"/>
      <c r="H5" s="1"/>
      <c r="I5" s="1"/>
    </row>
    <row r="6" spans="1:8" ht="12.75">
      <c r="A6" t="s">
        <v>142</v>
      </c>
      <c r="B6" s="29" t="s">
        <v>1</v>
      </c>
      <c r="C6" s="29"/>
      <c r="D6" s="1">
        <v>32438</v>
      </c>
      <c r="E6" s="5">
        <f>D6/B17*100</f>
        <v>28.30170571042185</v>
      </c>
      <c r="F6" s="1"/>
      <c r="G6" s="5"/>
      <c r="H6" s="1"/>
    </row>
    <row r="7" spans="1:7" ht="12.75">
      <c r="A7" t="s">
        <v>143</v>
      </c>
      <c r="B7" s="29" t="s">
        <v>2</v>
      </c>
      <c r="C7" s="29"/>
      <c r="D7" s="1">
        <v>12496</v>
      </c>
      <c r="E7" s="5">
        <f>D7/B17*100</f>
        <v>10.902586921432622</v>
      </c>
      <c r="F7" s="1"/>
      <c r="G7" s="5"/>
    </row>
    <row r="8" spans="1:7" ht="12.75">
      <c r="A8" t="s">
        <v>145</v>
      </c>
      <c r="B8" s="23" t="s">
        <v>149</v>
      </c>
      <c r="C8" s="23"/>
      <c r="D8" s="1">
        <v>11918</v>
      </c>
      <c r="E8" s="5">
        <f>D8/B17*100</f>
        <v>10.398289927147406</v>
      </c>
      <c r="F8" s="1"/>
      <c r="G8" s="5"/>
    </row>
    <row r="9" spans="1:7" ht="12.75">
      <c r="A9" t="s">
        <v>144</v>
      </c>
      <c r="B9" s="29" t="s">
        <v>3</v>
      </c>
      <c r="C9" s="29"/>
      <c r="D9" s="1">
        <v>8491</v>
      </c>
      <c r="E9" s="5">
        <f>D9/B17*100</f>
        <v>7.408279893556689</v>
      </c>
      <c r="F9" s="1"/>
      <c r="G9" s="5"/>
    </row>
    <row r="10" spans="1:7" ht="12.75">
      <c r="A10" t="s">
        <v>146</v>
      </c>
      <c r="B10" s="29" t="s">
        <v>80</v>
      </c>
      <c r="C10" s="29"/>
      <c r="D10" s="1">
        <v>1465</v>
      </c>
      <c r="E10" s="5">
        <f>D10/B17*100</f>
        <v>1.2781922086986868</v>
      </c>
      <c r="F10" s="1"/>
      <c r="G10" s="5"/>
    </row>
    <row r="11" spans="1:7" ht="12.75">
      <c r="A11" s="7" t="s">
        <v>147</v>
      </c>
      <c r="B11" s="22" t="s">
        <v>99</v>
      </c>
      <c r="C11" s="22"/>
      <c r="D11" s="8">
        <v>1450</v>
      </c>
      <c r="E11" s="5">
        <f>D11/B17*100</f>
        <v>1.2651049164594512</v>
      </c>
      <c r="F11" s="8"/>
      <c r="G11" s="9"/>
    </row>
    <row r="12" spans="1:7" ht="12.75">
      <c r="A12" t="s">
        <v>148</v>
      </c>
      <c r="B12" s="29" t="s">
        <v>80</v>
      </c>
      <c r="C12" s="29"/>
      <c r="D12" s="1">
        <v>1049</v>
      </c>
      <c r="E12" s="5">
        <f>D12/B17*100</f>
        <v>0.9152379705972168</v>
      </c>
      <c r="F12" s="1"/>
      <c r="G12" s="5"/>
    </row>
    <row r="13" ht="12.75">
      <c r="D13" s="1"/>
    </row>
    <row r="14" spans="2:3" ht="12.75">
      <c r="B14" s="2"/>
      <c r="C14" s="6" t="s">
        <v>100</v>
      </c>
    </row>
    <row r="15" spans="1:3" ht="12.75">
      <c r="A15" s="2" t="s">
        <v>5</v>
      </c>
      <c r="B15" s="4">
        <v>335934</v>
      </c>
      <c r="C15" s="4"/>
    </row>
    <row r="16" spans="1:3" ht="12.75">
      <c r="A16" s="2" t="s">
        <v>9</v>
      </c>
      <c r="B16" s="4">
        <v>122367</v>
      </c>
      <c r="C16" s="3">
        <f>B16/B15*100</f>
        <v>36.425905088499526</v>
      </c>
    </row>
    <row r="17" spans="1:3" ht="12.75">
      <c r="A17" s="2" t="s">
        <v>14</v>
      </c>
      <c r="B17" s="4">
        <v>114615</v>
      </c>
      <c r="C17" s="3">
        <f>B17/B16*100</f>
        <v>93.66495868984285</v>
      </c>
    </row>
    <row r="18" spans="1:3" ht="12.75">
      <c r="A18" s="2" t="s">
        <v>15</v>
      </c>
      <c r="B18" s="16">
        <f>B16-B17</f>
        <v>7752</v>
      </c>
      <c r="C18" s="3">
        <f>B18/B16*100</f>
        <v>6.335041310157149</v>
      </c>
    </row>
    <row r="19" spans="1:5" ht="12.75">
      <c r="A19" s="22" t="s">
        <v>6</v>
      </c>
      <c r="B19" s="22"/>
      <c r="C19" s="22"/>
      <c r="D19" s="22"/>
      <c r="E19" s="22"/>
    </row>
    <row r="21" spans="1:6" ht="12.75">
      <c r="A21" s="25" t="s">
        <v>35</v>
      </c>
      <c r="B21" s="25"/>
      <c r="C21" s="25"/>
      <c r="D21" s="25"/>
      <c r="E21" s="25"/>
      <c r="F21" s="25"/>
    </row>
    <row r="23" spans="1:7" ht="12.75">
      <c r="A23" s="2" t="s">
        <v>8</v>
      </c>
      <c r="B23" s="2" t="s">
        <v>11</v>
      </c>
      <c r="C23" s="2" t="s">
        <v>17</v>
      </c>
      <c r="G23" s="19"/>
    </row>
    <row r="24" spans="1:7" ht="12.75">
      <c r="A24" s="19" t="s">
        <v>0</v>
      </c>
      <c r="B24" s="1">
        <v>38122</v>
      </c>
      <c r="C24" s="3">
        <f>B24/B42*100</f>
        <v>33.03838387339995</v>
      </c>
      <c r="G24" s="19"/>
    </row>
    <row r="25" spans="1:7" ht="12.75">
      <c r="A25" s="19" t="s">
        <v>1</v>
      </c>
      <c r="B25" s="1">
        <v>34167</v>
      </c>
      <c r="C25" s="3">
        <f>B25/B42*100</f>
        <v>29.610788043713764</v>
      </c>
      <c r="G25" s="19"/>
    </row>
    <row r="26" spans="1:7" ht="12.75">
      <c r="A26" s="19" t="s">
        <v>2</v>
      </c>
      <c r="B26" s="1">
        <v>14199</v>
      </c>
      <c r="C26" s="3">
        <f>B26/B42*100</f>
        <v>12.305545685389168</v>
      </c>
      <c r="G26" s="19"/>
    </row>
    <row r="27" spans="1:7" ht="12.75">
      <c r="A27" s="19" t="s">
        <v>3</v>
      </c>
      <c r="B27" s="1">
        <v>13631</v>
      </c>
      <c r="C27" s="3">
        <f>B27/B42*100</f>
        <v>11.813289192023364</v>
      </c>
      <c r="G27" s="19"/>
    </row>
    <row r="28" spans="1:7" ht="12.75">
      <c r="A28" s="19" t="s">
        <v>64</v>
      </c>
      <c r="B28" s="1">
        <v>3969</v>
      </c>
      <c r="C28" s="3">
        <f>B28/B42*100</f>
        <v>3.4397289122691466</v>
      </c>
      <c r="G28" s="19"/>
    </row>
    <row r="29" spans="1:7" ht="12.75">
      <c r="A29" s="19" t="s">
        <v>4</v>
      </c>
      <c r="B29" s="1">
        <v>2176</v>
      </c>
      <c r="C29" s="3">
        <f>B29/B42*100</f>
        <v>1.8858276928943467</v>
      </c>
      <c r="G29" s="19"/>
    </row>
    <row r="30" spans="1:7" ht="12.75">
      <c r="A30" s="19" t="s">
        <v>66</v>
      </c>
      <c r="B30" s="1">
        <v>2122</v>
      </c>
      <c r="C30" s="3">
        <f>B30/B42*100</f>
        <v>1.8390286600743586</v>
      </c>
      <c r="G30" s="19"/>
    </row>
    <row r="31" spans="1:7" ht="12.75">
      <c r="A31" s="19" t="s">
        <v>80</v>
      </c>
      <c r="B31" s="1">
        <v>1703</v>
      </c>
      <c r="C31" s="3">
        <f>B31/B42*100</f>
        <v>1.4759028313414855</v>
      </c>
      <c r="G31" s="19"/>
    </row>
    <row r="32" spans="1:7" ht="12.75">
      <c r="A32" s="19" t="s">
        <v>94</v>
      </c>
      <c r="B32" s="1">
        <v>1393</v>
      </c>
      <c r="C32" s="3">
        <f>B32/B42*100</f>
        <v>1.207241717004515</v>
      </c>
      <c r="G32" s="19"/>
    </row>
    <row r="33" spans="1:7" ht="12.75">
      <c r="A33" s="19" t="s">
        <v>99</v>
      </c>
      <c r="B33" s="1">
        <v>1264</v>
      </c>
      <c r="C33" s="3">
        <f>B33/B42*100</f>
        <v>1.0954440274900985</v>
      </c>
      <c r="G33" s="19"/>
    </row>
    <row r="34" spans="1:7" ht="12.75">
      <c r="A34" s="19" t="s">
        <v>95</v>
      </c>
      <c r="B34" s="1">
        <v>863</v>
      </c>
      <c r="C34" s="3">
        <f>B34/B42*100</f>
        <v>0.7479178763638885</v>
      </c>
      <c r="G34" s="19"/>
    </row>
    <row r="35" spans="1:7" ht="12.75">
      <c r="A35" s="19" t="s">
        <v>96</v>
      </c>
      <c r="B35" s="1">
        <v>843</v>
      </c>
      <c r="C35" s="3">
        <f>B35/B42*100</f>
        <v>0.7305849012453742</v>
      </c>
      <c r="G35" s="19"/>
    </row>
    <row r="36" spans="1:7" ht="12.75">
      <c r="A36" s="19" t="s">
        <v>97</v>
      </c>
      <c r="B36" s="1">
        <v>494</v>
      </c>
      <c r="C36" s="3">
        <f>B36/B42*100</f>
        <v>0.4281244854273012</v>
      </c>
      <c r="G36" s="19"/>
    </row>
    <row r="37" spans="1:3" ht="12.75">
      <c r="A37" s="19" t="s">
        <v>88</v>
      </c>
      <c r="B37" s="1">
        <v>441</v>
      </c>
      <c r="C37" s="3">
        <f>B37/B42*100</f>
        <v>0.3821921013632385</v>
      </c>
    </row>
    <row r="38" spans="2:3" ht="12.75">
      <c r="B38" s="1"/>
      <c r="C38" s="3"/>
    </row>
    <row r="39" spans="2:3" ht="12.75" customHeight="1">
      <c r="B39" s="2"/>
      <c r="C39" s="2" t="s">
        <v>100</v>
      </c>
    </row>
    <row r="40" spans="1:3" ht="12.75">
      <c r="A40" s="2" t="s">
        <v>5</v>
      </c>
      <c r="B40" s="4">
        <v>335934</v>
      </c>
      <c r="C40" s="4"/>
    </row>
    <row r="41" spans="1:3" ht="12.75">
      <c r="A41" s="2" t="s">
        <v>9</v>
      </c>
      <c r="B41" s="4">
        <v>122367</v>
      </c>
      <c r="C41" s="3">
        <f>B41/B40*100</f>
        <v>36.425905088499526</v>
      </c>
    </row>
    <row r="42" spans="1:3" ht="12.75">
      <c r="A42" s="2" t="s">
        <v>14</v>
      </c>
      <c r="B42" s="4">
        <v>115387</v>
      </c>
      <c r="C42" s="3">
        <f>B42/B41*100</f>
        <v>94.2958477367264</v>
      </c>
    </row>
    <row r="43" spans="1:3" ht="12.75">
      <c r="A43" s="2" t="s">
        <v>15</v>
      </c>
      <c r="B43" s="16">
        <f>B41-B42</f>
        <v>6980</v>
      </c>
      <c r="C43" s="3">
        <f>B43/B41*100</f>
        <v>5.7041522632735955</v>
      </c>
    </row>
    <row r="44" spans="1:5" ht="12.75">
      <c r="A44" s="22" t="s">
        <v>6</v>
      </c>
      <c r="B44" s="22"/>
      <c r="C44" s="22"/>
      <c r="D44" s="22"/>
      <c r="E44" s="22"/>
    </row>
  </sheetData>
  <mergeCells count="15">
    <mergeCell ref="B12:C12"/>
    <mergeCell ref="B7:C7"/>
    <mergeCell ref="B11:C11"/>
    <mergeCell ref="B9:C9"/>
    <mergeCell ref="B8:C8"/>
    <mergeCell ref="A44:E44"/>
    <mergeCell ref="A1:F1"/>
    <mergeCell ref="A2:F2"/>
    <mergeCell ref="A3:F3"/>
    <mergeCell ref="B4:C4"/>
    <mergeCell ref="B6:C6"/>
    <mergeCell ref="B5:C5"/>
    <mergeCell ref="B10:C10"/>
    <mergeCell ref="A19:E19"/>
    <mergeCell ref="A21:F2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43"/>
  <sheetViews>
    <sheetView workbookViewId="0" topLeftCell="A1">
      <selection activeCell="A1" sqref="A1:I1"/>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9" ht="19.5" customHeight="1">
      <c r="A1" s="30" t="s">
        <v>92</v>
      </c>
      <c r="B1" s="30"/>
      <c r="C1" s="30"/>
      <c r="D1" s="30"/>
      <c r="E1" s="30"/>
      <c r="F1" s="30"/>
      <c r="G1" s="30"/>
      <c r="H1" s="30"/>
      <c r="I1" s="30"/>
    </row>
    <row r="2" spans="1:6" ht="12.75">
      <c r="A2" s="11" t="s">
        <v>36</v>
      </c>
      <c r="B2" s="11"/>
      <c r="C2" s="11"/>
      <c r="D2" s="11"/>
      <c r="E2" s="11"/>
      <c r="F2" s="11"/>
    </row>
    <row r="3" spans="1:6" ht="12.75">
      <c r="A3" s="26"/>
      <c r="B3" s="26"/>
      <c r="C3" s="26"/>
      <c r="D3" s="26"/>
      <c r="E3" s="26"/>
      <c r="F3" s="26"/>
    </row>
    <row r="4" spans="1:8" ht="12.75">
      <c r="A4" s="2" t="s">
        <v>7</v>
      </c>
      <c r="B4" s="27" t="s">
        <v>8</v>
      </c>
      <c r="C4" s="27"/>
      <c r="D4" s="2" t="s">
        <v>11</v>
      </c>
      <c r="E4" s="2" t="s">
        <v>12</v>
      </c>
      <c r="F4" s="2" t="s">
        <v>13</v>
      </c>
      <c r="G4" s="2"/>
      <c r="H4" s="2"/>
    </row>
    <row r="5" spans="1:8" ht="12.75">
      <c r="A5" t="s">
        <v>150</v>
      </c>
      <c r="B5" s="29" t="s">
        <v>1</v>
      </c>
      <c r="C5" s="29"/>
      <c r="D5" s="1">
        <v>42459</v>
      </c>
      <c r="E5" s="5">
        <f>D5/B16*100</f>
        <v>36.108890514176856</v>
      </c>
      <c r="F5" s="18">
        <f>D5-D6</f>
        <v>17603</v>
      </c>
      <c r="G5" s="2"/>
      <c r="H5" s="2"/>
    </row>
    <row r="6" spans="1:8" ht="12.75">
      <c r="A6" t="s">
        <v>151</v>
      </c>
      <c r="B6" s="29" t="s">
        <v>2</v>
      </c>
      <c r="C6" s="29"/>
      <c r="D6" s="1">
        <v>24856</v>
      </c>
      <c r="E6" s="5">
        <f>D6/B16*100</f>
        <v>21.138570918306602</v>
      </c>
      <c r="F6" s="2"/>
      <c r="G6" s="2"/>
      <c r="H6" s="2"/>
    </row>
    <row r="7" spans="1:9" ht="12.75">
      <c r="A7" t="s">
        <v>152</v>
      </c>
      <c r="B7" s="29" t="s">
        <v>0</v>
      </c>
      <c r="C7" s="29"/>
      <c r="D7" s="1">
        <v>20975</v>
      </c>
      <c r="E7" s="5">
        <f>D7/B16*100</f>
        <v>17.838007926113654</v>
      </c>
      <c r="F7" s="17"/>
      <c r="G7" s="5"/>
      <c r="H7" s="1"/>
      <c r="I7" s="1"/>
    </row>
    <row r="8" spans="1:8" ht="12.75">
      <c r="A8" t="s">
        <v>153</v>
      </c>
      <c r="B8" s="29" t="s">
        <v>3</v>
      </c>
      <c r="C8" s="29"/>
      <c r="D8" s="1">
        <v>18382</v>
      </c>
      <c r="E8" s="5">
        <f>D8/B16*100</f>
        <v>15.632813430170259</v>
      </c>
      <c r="F8" s="1"/>
      <c r="G8" s="5"/>
      <c r="H8" s="1"/>
    </row>
    <row r="9" spans="1:7" ht="12.75">
      <c r="A9" t="s">
        <v>154</v>
      </c>
      <c r="B9" s="29" t="s">
        <v>99</v>
      </c>
      <c r="C9" s="29"/>
      <c r="D9" s="1">
        <v>8269</v>
      </c>
      <c r="E9" s="5">
        <f>D9/B16*100</f>
        <v>7.032299763577296</v>
      </c>
      <c r="F9" s="1"/>
      <c r="G9" s="5"/>
    </row>
    <row r="10" spans="1:7" ht="12.75">
      <c r="A10" t="s">
        <v>155</v>
      </c>
      <c r="B10" s="22" t="s">
        <v>80</v>
      </c>
      <c r="C10" s="22"/>
      <c r="D10" s="1">
        <v>1501</v>
      </c>
      <c r="E10" s="5">
        <f>D10/B16*100</f>
        <v>1.2765125099926862</v>
      </c>
      <c r="F10" s="1"/>
      <c r="G10" s="5"/>
    </row>
    <row r="11" spans="1:7" ht="12.75">
      <c r="A11" s="7" t="s">
        <v>156</v>
      </c>
      <c r="B11" s="29" t="s">
        <v>157</v>
      </c>
      <c r="C11" s="29"/>
      <c r="D11" s="8">
        <v>1144</v>
      </c>
      <c r="E11" s="5">
        <f>D11/B16*100</f>
        <v>0.972904937662647</v>
      </c>
      <c r="F11" s="8"/>
      <c r="G11" s="9"/>
    </row>
    <row r="12" ht="12.75">
      <c r="D12" s="1"/>
    </row>
    <row r="13" spans="2:3" ht="12.75">
      <c r="B13" s="2"/>
      <c r="C13" s="6" t="s">
        <v>100</v>
      </c>
    </row>
    <row r="14" spans="1:3" ht="12.75">
      <c r="A14" s="2" t="s">
        <v>5</v>
      </c>
      <c r="B14" s="4">
        <v>409172</v>
      </c>
      <c r="C14" s="4"/>
    </row>
    <row r="15" spans="1:3" ht="12.75">
      <c r="A15" s="2" t="s">
        <v>9</v>
      </c>
      <c r="B15" s="4">
        <v>134857</v>
      </c>
      <c r="C15" s="3">
        <f>B15/B14*100</f>
        <v>32.95851133508646</v>
      </c>
    </row>
    <row r="16" spans="1:3" ht="12.75">
      <c r="A16" s="2" t="s">
        <v>14</v>
      </c>
      <c r="B16" s="4">
        <v>117586</v>
      </c>
      <c r="C16" s="3">
        <f>B16/B15*100</f>
        <v>87.1931008401492</v>
      </c>
    </row>
    <row r="17" spans="1:3" ht="12.75">
      <c r="A17" s="2" t="s">
        <v>15</v>
      </c>
      <c r="B17" s="16">
        <f>B15-B16</f>
        <v>17271</v>
      </c>
      <c r="C17" s="3">
        <f>B17/B15*100</f>
        <v>12.806899159850804</v>
      </c>
    </row>
    <row r="18" spans="1:5" ht="12.75">
      <c r="A18" s="22" t="s">
        <v>6</v>
      </c>
      <c r="B18" s="22"/>
      <c r="C18" s="22"/>
      <c r="D18" s="22"/>
      <c r="E18" s="22"/>
    </row>
    <row r="20" spans="1:6" ht="12.75">
      <c r="A20" s="11" t="s">
        <v>37</v>
      </c>
      <c r="B20" s="11"/>
      <c r="C20" s="11"/>
      <c r="D20" s="11"/>
      <c r="E20" s="11"/>
      <c r="F20" s="11"/>
    </row>
    <row r="22" spans="1:3" ht="12.75">
      <c r="A22" s="2" t="s">
        <v>8</v>
      </c>
      <c r="B22" s="2" t="s">
        <v>11</v>
      </c>
      <c r="C22" s="2" t="s">
        <v>17</v>
      </c>
    </row>
    <row r="23" spans="1:3" ht="12.75">
      <c r="A23" s="19" t="s">
        <v>1</v>
      </c>
      <c r="B23" s="1">
        <v>43382</v>
      </c>
      <c r="C23" s="3">
        <f>B23/B41*100</f>
        <v>33.87419183558734</v>
      </c>
    </row>
    <row r="24" spans="1:3" ht="12.75">
      <c r="A24" s="19" t="s">
        <v>0</v>
      </c>
      <c r="B24" s="1">
        <v>20923</v>
      </c>
      <c r="C24" s="3">
        <f>B24/B41*100</f>
        <v>16.33741449854765</v>
      </c>
    </row>
    <row r="25" spans="1:3" ht="12.75">
      <c r="A25" s="19" t="s">
        <v>3</v>
      </c>
      <c r="B25" s="1">
        <v>20449</v>
      </c>
      <c r="C25" s="3">
        <f>B25/B41*100</f>
        <v>15.96729862260674</v>
      </c>
    </row>
    <row r="26" spans="1:7" ht="12.75">
      <c r="A26" s="19" t="s">
        <v>2</v>
      </c>
      <c r="B26" s="1">
        <v>19790</v>
      </c>
      <c r="C26" s="3">
        <f>B26/B41*100</f>
        <v>15.452728238123498</v>
      </c>
      <c r="G26" s="19"/>
    </row>
    <row r="27" spans="1:7" ht="12.75">
      <c r="A27" s="19" t="s">
        <v>99</v>
      </c>
      <c r="B27" s="1">
        <v>5556</v>
      </c>
      <c r="C27" s="3">
        <f>B27/B41*100</f>
        <v>4.338320267357966</v>
      </c>
      <c r="G27" s="19"/>
    </row>
    <row r="28" spans="1:7" ht="12.75">
      <c r="A28" s="19" t="s">
        <v>64</v>
      </c>
      <c r="B28" s="1">
        <v>3869</v>
      </c>
      <c r="C28" s="3">
        <f>B28/B41*100</f>
        <v>3.0210513164881156</v>
      </c>
      <c r="G28" s="19"/>
    </row>
    <row r="29" spans="1:7" ht="12.75">
      <c r="A29" s="19" t="s">
        <v>4</v>
      </c>
      <c r="B29" s="1">
        <v>3515</v>
      </c>
      <c r="C29" s="3">
        <f>B29/B41*100</f>
        <v>2.744635662304401</v>
      </c>
      <c r="G29" s="19"/>
    </row>
    <row r="30" spans="1:7" ht="12.75">
      <c r="A30" s="19" t="s">
        <v>80</v>
      </c>
      <c r="B30" s="1">
        <v>2981</v>
      </c>
      <c r="C30" s="3">
        <f>B30/B41*100</f>
        <v>2.3276696754848984</v>
      </c>
      <c r="G30" s="19"/>
    </row>
    <row r="31" spans="1:7" ht="12.75">
      <c r="A31" s="19" t="s">
        <v>66</v>
      </c>
      <c r="B31" s="1">
        <v>2156</v>
      </c>
      <c r="C31" s="3">
        <f>B31/B41*100</f>
        <v>1.683480650904207</v>
      </c>
      <c r="G31" s="19"/>
    </row>
    <row r="32" spans="1:7" ht="12.75">
      <c r="A32" s="19" t="s">
        <v>94</v>
      </c>
      <c r="B32" s="1">
        <v>1572</v>
      </c>
      <c r="C32" s="3">
        <f>B32/B41*100</f>
        <v>1.2274729050192086</v>
      </c>
      <c r="G32" s="19"/>
    </row>
    <row r="33" spans="1:7" ht="12.75">
      <c r="A33" s="19" t="s">
        <v>95</v>
      </c>
      <c r="B33" s="1">
        <v>1435</v>
      </c>
      <c r="C33" s="3">
        <f>B33/B41*100</f>
        <v>1.1204984851797484</v>
      </c>
      <c r="G33" s="19"/>
    </row>
    <row r="34" spans="1:7" ht="12.75">
      <c r="A34" s="19" t="s">
        <v>96</v>
      </c>
      <c r="B34" s="1">
        <v>817</v>
      </c>
      <c r="C34" s="3">
        <f>B34/B41*100</f>
        <v>0.6379423431302121</v>
      </c>
      <c r="G34" s="19"/>
    </row>
    <row r="35" spans="1:7" ht="12.75">
      <c r="A35" s="19" t="s">
        <v>88</v>
      </c>
      <c r="B35" s="1">
        <v>979</v>
      </c>
      <c r="C35" s="3">
        <f>B35/B41*100</f>
        <v>0.7644376425024205</v>
      </c>
      <c r="G35" s="19"/>
    </row>
    <row r="36" spans="1:7" ht="12.75">
      <c r="A36" s="19" t="s">
        <v>97</v>
      </c>
      <c r="B36" s="1">
        <v>644</v>
      </c>
      <c r="C36" s="3">
        <f>B36/B41*100</f>
        <v>0.5028578567635943</v>
      </c>
      <c r="G36" s="19"/>
    </row>
    <row r="37" spans="2:3" ht="12.75">
      <c r="B37" s="1"/>
      <c r="C37" s="3"/>
    </row>
    <row r="38" spans="2:3" ht="12.75" customHeight="1">
      <c r="B38" s="2"/>
      <c r="C38" s="2" t="s">
        <v>100</v>
      </c>
    </row>
    <row r="39" spans="1:3" ht="12.75">
      <c r="A39" s="2" t="s">
        <v>5</v>
      </c>
      <c r="B39" s="4">
        <v>409172</v>
      </c>
      <c r="C39" s="4"/>
    </row>
    <row r="40" spans="1:3" ht="12.75">
      <c r="A40" s="2" t="s">
        <v>9</v>
      </c>
      <c r="B40" s="4">
        <v>134857</v>
      </c>
      <c r="C40" s="3">
        <f>B40/B39*100</f>
        <v>32.95851133508646</v>
      </c>
    </row>
    <row r="41" spans="1:3" ht="12.75">
      <c r="A41" s="2" t="s">
        <v>14</v>
      </c>
      <c r="B41" s="4">
        <v>128068</v>
      </c>
      <c r="C41" s="3">
        <f>B41/B40*100</f>
        <v>94.96577856544339</v>
      </c>
    </row>
    <row r="42" spans="1:3" ht="12.75">
      <c r="A42" s="2" t="s">
        <v>15</v>
      </c>
      <c r="B42" s="16">
        <f>B40-B41</f>
        <v>6789</v>
      </c>
      <c r="C42" s="3">
        <f>B42/B40*100</f>
        <v>5.0342214345566045</v>
      </c>
    </row>
    <row r="43" spans="1:5" ht="12.75">
      <c r="A43" s="22" t="s">
        <v>6</v>
      </c>
      <c r="B43" s="22"/>
      <c r="C43" s="22"/>
      <c r="D43" s="22"/>
      <c r="E43" s="22"/>
    </row>
  </sheetData>
  <mergeCells count="12">
    <mergeCell ref="A1:I1"/>
    <mergeCell ref="B5:C5"/>
    <mergeCell ref="B8:C8"/>
    <mergeCell ref="B6:C6"/>
    <mergeCell ref="A43:E43"/>
    <mergeCell ref="B9:C9"/>
    <mergeCell ref="A3:F3"/>
    <mergeCell ref="B4:C4"/>
    <mergeCell ref="B7:C7"/>
    <mergeCell ref="B10:C10"/>
    <mergeCell ref="A18:E18"/>
    <mergeCell ref="B11:C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41"/>
  <sheetViews>
    <sheetView workbookViewId="0" topLeftCell="A1">
      <selection activeCell="A1" sqref="A1:H1"/>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8" ht="19.5" customHeight="1">
      <c r="A1" s="24" t="s">
        <v>92</v>
      </c>
      <c r="B1" s="24"/>
      <c r="C1" s="24"/>
      <c r="D1" s="24"/>
      <c r="E1" s="24"/>
      <c r="F1" s="24"/>
      <c r="G1" s="24"/>
      <c r="H1" s="24"/>
    </row>
    <row r="2" spans="1:6" ht="12.75">
      <c r="A2" s="11" t="s">
        <v>40</v>
      </c>
      <c r="B2" s="11"/>
      <c r="C2" s="11"/>
      <c r="D2" s="11"/>
      <c r="E2" s="11"/>
      <c r="F2" s="11"/>
    </row>
    <row r="3" spans="1:6" ht="12.75">
      <c r="A3" s="26"/>
      <c r="B3" s="26"/>
      <c r="C3" s="26"/>
      <c r="D3" s="26"/>
      <c r="E3" s="26"/>
      <c r="F3" s="26"/>
    </row>
    <row r="4" spans="1:8" ht="12.75">
      <c r="A4" s="2" t="s">
        <v>7</v>
      </c>
      <c r="B4" s="27" t="s">
        <v>8</v>
      </c>
      <c r="C4" s="27"/>
      <c r="D4" s="2" t="s">
        <v>11</v>
      </c>
      <c r="E4" s="2" t="s">
        <v>12</v>
      </c>
      <c r="F4" s="2" t="s">
        <v>13</v>
      </c>
      <c r="G4" s="2"/>
      <c r="H4" s="2"/>
    </row>
    <row r="5" spans="1:9" ht="12.75">
      <c r="A5" t="s">
        <v>73</v>
      </c>
      <c r="B5" s="29" t="s">
        <v>0</v>
      </c>
      <c r="C5" s="29"/>
      <c r="D5" s="1">
        <v>48248</v>
      </c>
      <c r="E5" s="5">
        <f>D5/B14*100</f>
        <v>35.41215586398233</v>
      </c>
      <c r="F5" s="17">
        <f>D5-D6</f>
        <v>7059</v>
      </c>
      <c r="G5" s="5"/>
      <c r="H5" s="1"/>
      <c r="I5" s="1"/>
    </row>
    <row r="6" spans="1:9" ht="12.75">
      <c r="A6" t="s">
        <v>158</v>
      </c>
      <c r="B6" s="29" t="s">
        <v>2</v>
      </c>
      <c r="C6" s="29"/>
      <c r="D6" s="1">
        <v>41189</v>
      </c>
      <c r="E6" s="5">
        <f>D6/B14*100</f>
        <v>30.231124355031668</v>
      </c>
      <c r="F6" s="17"/>
      <c r="G6" s="5"/>
      <c r="H6" s="1"/>
      <c r="I6" s="1"/>
    </row>
    <row r="7" spans="1:8" ht="12.75">
      <c r="A7" t="s">
        <v>159</v>
      </c>
      <c r="B7" s="29" t="s">
        <v>1</v>
      </c>
      <c r="C7" s="29"/>
      <c r="D7" s="1">
        <v>31065</v>
      </c>
      <c r="E7" s="5">
        <f>D7/B14*100</f>
        <v>22.800502029402484</v>
      </c>
      <c r="F7" s="1"/>
      <c r="G7" s="5"/>
      <c r="H7" s="1"/>
    </row>
    <row r="8" spans="1:8" ht="12.75">
      <c r="A8" t="s">
        <v>89</v>
      </c>
      <c r="B8" s="29" t="s">
        <v>3</v>
      </c>
      <c r="C8" s="29"/>
      <c r="D8" s="1">
        <v>13426</v>
      </c>
      <c r="E8" s="5">
        <f>D8/B14*100</f>
        <v>9.854161926501135</v>
      </c>
      <c r="F8" s="1"/>
      <c r="G8" s="5"/>
      <c r="H8" s="1"/>
    </row>
    <row r="9" spans="1:7" ht="12.75">
      <c r="A9" t="s">
        <v>160</v>
      </c>
      <c r="B9" s="29" t="s">
        <v>99</v>
      </c>
      <c r="C9" s="29"/>
      <c r="D9" s="1">
        <v>2319</v>
      </c>
      <c r="E9" s="5">
        <f>D9/B14*100</f>
        <v>1.702055825082387</v>
      </c>
      <c r="F9" s="1"/>
      <c r="G9" s="5"/>
    </row>
    <row r="10" spans="2:7" ht="12.75">
      <c r="B10" s="29"/>
      <c r="C10" s="29"/>
      <c r="D10" s="1"/>
      <c r="E10" s="5"/>
      <c r="F10" s="1"/>
      <c r="G10" s="5"/>
    </row>
    <row r="11" spans="2:3" ht="12.75">
      <c r="B11" s="2"/>
      <c r="C11" s="6" t="s">
        <v>100</v>
      </c>
    </row>
    <row r="12" spans="1:3" ht="12.75">
      <c r="A12" s="2" t="s">
        <v>5</v>
      </c>
      <c r="B12" s="4">
        <v>384930</v>
      </c>
      <c r="C12" s="4"/>
    </row>
    <row r="13" spans="1:3" ht="12.75">
      <c r="A13" s="2" t="s">
        <v>9</v>
      </c>
      <c r="B13" s="4">
        <v>146975</v>
      </c>
      <c r="C13" s="3">
        <f>B13/B12*100</f>
        <v>38.182266905671156</v>
      </c>
    </row>
    <row r="14" spans="1:3" ht="12.75">
      <c r="A14" s="2" t="s">
        <v>14</v>
      </c>
      <c r="B14" s="4">
        <v>136247</v>
      </c>
      <c r="C14" s="3">
        <f>B14/B13*100</f>
        <v>92.70079945568975</v>
      </c>
    </row>
    <row r="15" spans="1:3" ht="12.75">
      <c r="A15" s="2" t="s">
        <v>15</v>
      </c>
      <c r="B15" s="16">
        <f>B13-B14</f>
        <v>10728</v>
      </c>
      <c r="C15" s="3">
        <f>B15/B13*100</f>
        <v>7.299200544310256</v>
      </c>
    </row>
    <row r="16" spans="1:5" ht="12.75">
      <c r="A16" s="22" t="s">
        <v>6</v>
      </c>
      <c r="B16" s="22"/>
      <c r="C16" s="22"/>
      <c r="D16" s="22"/>
      <c r="E16" s="22"/>
    </row>
    <row r="18" spans="1:6" ht="12.75">
      <c r="A18" s="11" t="s">
        <v>41</v>
      </c>
      <c r="B18" s="11"/>
      <c r="C18" s="11"/>
      <c r="D18" s="11"/>
      <c r="E18" s="11"/>
      <c r="F18" s="11"/>
    </row>
    <row r="20" spans="1:3" ht="12.75">
      <c r="A20" s="2" t="s">
        <v>8</v>
      </c>
      <c r="B20" s="2" t="s">
        <v>11</v>
      </c>
      <c r="C20" s="2" t="s">
        <v>17</v>
      </c>
    </row>
    <row r="21" spans="1:7" ht="12.75">
      <c r="A21" s="19" t="s">
        <v>0</v>
      </c>
      <c r="B21" s="1">
        <v>43258</v>
      </c>
      <c r="C21" s="3">
        <f>B21/B39*100</f>
        <v>30.58550691847023</v>
      </c>
      <c r="G21" s="19"/>
    </row>
    <row r="22" spans="1:7" ht="12.75">
      <c r="A22" s="19" t="s">
        <v>1</v>
      </c>
      <c r="B22" s="1">
        <v>35538</v>
      </c>
      <c r="C22" s="3">
        <f>B22/B39*100</f>
        <v>25.1270919799481</v>
      </c>
      <c r="G22" s="19"/>
    </row>
    <row r="23" spans="1:7" ht="12.75">
      <c r="A23" s="19" t="s">
        <v>2</v>
      </c>
      <c r="B23" s="1">
        <v>31585</v>
      </c>
      <c r="C23" s="3">
        <f>B23/B39*100</f>
        <v>22.332128993940596</v>
      </c>
      <c r="G23" s="19"/>
    </row>
    <row r="24" spans="1:7" ht="12.75">
      <c r="A24" s="19" t="s">
        <v>3</v>
      </c>
      <c r="B24" s="1">
        <v>14966</v>
      </c>
      <c r="C24" s="3">
        <f>B24/B39*100</f>
        <v>10.581688856207533</v>
      </c>
      <c r="G24" s="19"/>
    </row>
    <row r="25" spans="1:7" ht="12.75">
      <c r="A25" s="19" t="s">
        <v>64</v>
      </c>
      <c r="B25" s="1">
        <v>4115</v>
      </c>
      <c r="C25" s="3">
        <f>B25/B39*100</f>
        <v>2.909504853888414</v>
      </c>
      <c r="G25" s="19"/>
    </row>
    <row r="26" spans="1:7" ht="12.75">
      <c r="A26" s="19" t="s">
        <v>66</v>
      </c>
      <c r="B26" s="1">
        <v>2772</v>
      </c>
      <c r="C26" s="3">
        <f>B26/B39*100</f>
        <v>1.95993862818437</v>
      </c>
      <c r="G26" s="19"/>
    </row>
    <row r="27" spans="1:7" ht="12.75">
      <c r="A27" s="19" t="s">
        <v>4</v>
      </c>
      <c r="B27" s="1">
        <v>2625</v>
      </c>
      <c r="C27" s="3">
        <f>B27/B39*100</f>
        <v>1.8560024888109563</v>
      </c>
      <c r="G27" s="19"/>
    </row>
    <row r="28" spans="1:7" ht="12.75">
      <c r="A28" s="19" t="s">
        <v>80</v>
      </c>
      <c r="B28" s="1">
        <v>1257</v>
      </c>
      <c r="C28" s="3">
        <f>B28/B39*100</f>
        <v>0.8887600489277608</v>
      </c>
      <c r="G28" s="19"/>
    </row>
    <row r="29" spans="1:7" ht="12.75">
      <c r="A29" s="19" t="s">
        <v>99</v>
      </c>
      <c r="B29" s="1">
        <v>1251</v>
      </c>
      <c r="C29" s="3">
        <f>B29/B39*100</f>
        <v>0.8845177575247644</v>
      </c>
      <c r="G29" s="19"/>
    </row>
    <row r="30" spans="1:7" ht="12.75">
      <c r="A30" s="19" t="s">
        <v>94</v>
      </c>
      <c r="B30" s="1">
        <v>1089</v>
      </c>
      <c r="C30" s="3">
        <f>B30/B39*100</f>
        <v>0.7699758896438597</v>
      </c>
      <c r="G30" s="19"/>
    </row>
    <row r="31" spans="1:7" ht="12.75">
      <c r="A31" s="19" t="s">
        <v>96</v>
      </c>
      <c r="B31" s="1">
        <v>1029</v>
      </c>
      <c r="C31" s="3">
        <f>B31/B39*100</f>
        <v>0.727552975613895</v>
      </c>
      <c r="G31" s="19"/>
    </row>
    <row r="32" spans="1:7" ht="12.75">
      <c r="A32" s="19" t="s">
        <v>95</v>
      </c>
      <c r="B32" s="1">
        <v>906</v>
      </c>
      <c r="C32" s="3">
        <f>B32/B39*100</f>
        <v>0.6405860018524673</v>
      </c>
      <c r="G32" s="19"/>
    </row>
    <row r="33" spans="1:7" ht="12.75">
      <c r="A33" s="19" t="s">
        <v>97</v>
      </c>
      <c r="B33" s="1">
        <v>583</v>
      </c>
      <c r="C33" s="3">
        <f>B33/B39*100</f>
        <v>0.41220931465782384</v>
      </c>
      <c r="G33" s="19"/>
    </row>
    <row r="34" spans="1:7" ht="12.75">
      <c r="A34" s="19" t="s">
        <v>88</v>
      </c>
      <c r="B34" s="1">
        <v>459</v>
      </c>
      <c r="C34" s="3">
        <f>B34/B39*100</f>
        <v>0.3245352923292301</v>
      </c>
      <c r="G34" s="19"/>
    </row>
    <row r="35" spans="2:3" ht="12.75">
      <c r="B35" s="1"/>
      <c r="C35" s="3"/>
    </row>
    <row r="36" spans="2:3" ht="12.75" customHeight="1">
      <c r="B36" s="2"/>
      <c r="C36" s="2" t="s">
        <v>100</v>
      </c>
    </row>
    <row r="37" spans="1:3" ht="12.75">
      <c r="A37" s="2" t="s">
        <v>5</v>
      </c>
      <c r="B37" s="4">
        <v>384930</v>
      </c>
      <c r="C37" s="4"/>
    </row>
    <row r="38" spans="1:3" ht="12.75">
      <c r="A38" s="2" t="s">
        <v>9</v>
      </c>
      <c r="B38" s="4">
        <v>146975</v>
      </c>
      <c r="C38" s="3">
        <f>B38/B37*100</f>
        <v>38.182266905671156</v>
      </c>
    </row>
    <row r="39" spans="1:3" ht="12.75">
      <c r="A39" s="2" t="s">
        <v>14</v>
      </c>
      <c r="B39" s="4">
        <v>141433</v>
      </c>
      <c r="C39" s="3">
        <f>B39/B38*100</f>
        <v>96.22929069569655</v>
      </c>
    </row>
    <row r="40" spans="1:3" ht="12.75">
      <c r="A40" s="2" t="s">
        <v>15</v>
      </c>
      <c r="B40" s="16">
        <f>B38-B39</f>
        <v>5542</v>
      </c>
      <c r="C40" s="3">
        <f>B40/B38*100</f>
        <v>3.770709304303453</v>
      </c>
    </row>
    <row r="41" spans="1:5" ht="12.75">
      <c r="A41" s="22" t="s">
        <v>6</v>
      </c>
      <c r="B41" s="22"/>
      <c r="C41" s="22"/>
      <c r="D41" s="22"/>
      <c r="E41" s="22"/>
    </row>
  </sheetData>
  <mergeCells count="11">
    <mergeCell ref="A16:E16"/>
    <mergeCell ref="A41:E41"/>
    <mergeCell ref="A1:H1"/>
    <mergeCell ref="B8:C8"/>
    <mergeCell ref="B6:C6"/>
    <mergeCell ref="B4:C4"/>
    <mergeCell ref="B7:C7"/>
    <mergeCell ref="B5:C5"/>
    <mergeCell ref="B9:C9"/>
    <mergeCell ref="A3:F3"/>
    <mergeCell ref="B10:C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42"/>
  <sheetViews>
    <sheetView workbookViewId="0" topLeftCell="A1">
      <selection activeCell="A1" sqref="A1:H1"/>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8" ht="19.5" customHeight="1">
      <c r="A1" s="30" t="s">
        <v>92</v>
      </c>
      <c r="B1" s="30"/>
      <c r="C1" s="30"/>
      <c r="D1" s="30"/>
      <c r="E1" s="30"/>
      <c r="F1" s="30"/>
      <c r="G1" s="30"/>
      <c r="H1" s="30"/>
    </row>
    <row r="2" spans="1:6" ht="12.75">
      <c r="A2" s="11" t="s">
        <v>42</v>
      </c>
      <c r="B2" s="11"/>
      <c r="C2" s="11"/>
      <c r="D2" s="11"/>
      <c r="E2" s="11"/>
      <c r="F2" s="11"/>
    </row>
    <row r="3" spans="1:6" ht="12.75">
      <c r="A3" s="26"/>
      <c r="B3" s="26"/>
      <c r="C3" s="26"/>
      <c r="D3" s="26"/>
      <c r="E3" s="26"/>
      <c r="F3" s="26"/>
    </row>
    <row r="4" spans="1:8" ht="12.75">
      <c r="A4" s="2" t="s">
        <v>7</v>
      </c>
      <c r="B4" s="27" t="s">
        <v>8</v>
      </c>
      <c r="C4" s="27"/>
      <c r="D4" s="2" t="s">
        <v>11</v>
      </c>
      <c r="E4" s="2" t="s">
        <v>12</v>
      </c>
      <c r="F4" s="2" t="s">
        <v>13</v>
      </c>
      <c r="G4" s="2"/>
      <c r="H4" s="2"/>
    </row>
    <row r="5" spans="1:9" ht="12.75">
      <c r="A5" t="s">
        <v>74</v>
      </c>
      <c r="B5" s="29" t="s">
        <v>0</v>
      </c>
      <c r="C5" s="29"/>
      <c r="D5" s="1">
        <v>47117</v>
      </c>
      <c r="E5" s="5">
        <f>D5/B15*100</f>
        <v>44.19981238273921</v>
      </c>
      <c r="F5" s="1">
        <f>D5-D6</f>
        <v>18279</v>
      </c>
      <c r="G5" s="5"/>
      <c r="H5" s="1"/>
      <c r="I5" s="1"/>
    </row>
    <row r="6" spans="1:8" ht="12.75">
      <c r="A6" t="s">
        <v>161</v>
      </c>
      <c r="B6" s="29" t="s">
        <v>1</v>
      </c>
      <c r="C6" s="29"/>
      <c r="D6" s="1">
        <v>28838</v>
      </c>
      <c r="E6" s="5">
        <f>D6/B15*100</f>
        <v>27.05253283302064</v>
      </c>
      <c r="F6" s="1"/>
      <c r="G6" s="5"/>
      <c r="H6" s="1"/>
    </row>
    <row r="7" spans="1:7" ht="12.75">
      <c r="A7" t="s">
        <v>162</v>
      </c>
      <c r="B7" s="29" t="s">
        <v>2</v>
      </c>
      <c r="C7" s="29"/>
      <c r="D7" s="1">
        <v>14071</v>
      </c>
      <c r="E7" s="5">
        <f>D7/B15*100</f>
        <v>13.199812382739212</v>
      </c>
      <c r="F7" s="1"/>
      <c r="G7" s="5"/>
    </row>
    <row r="8" spans="1:7" ht="12.75">
      <c r="A8" t="s">
        <v>90</v>
      </c>
      <c r="B8" s="29" t="s">
        <v>3</v>
      </c>
      <c r="C8" s="29"/>
      <c r="D8" s="1">
        <v>12254</v>
      </c>
      <c r="E8" s="5">
        <f>D8/B15*100</f>
        <v>11.4953095684803</v>
      </c>
      <c r="F8" s="1"/>
      <c r="G8" s="5"/>
    </row>
    <row r="9" spans="1:7" ht="12.75">
      <c r="A9" t="s">
        <v>163</v>
      </c>
      <c r="B9" s="29" t="s">
        <v>99</v>
      </c>
      <c r="C9" s="29"/>
      <c r="D9" s="1">
        <v>2720</v>
      </c>
      <c r="E9" s="5">
        <f>D9/B15*100</f>
        <v>2.551594746716698</v>
      </c>
      <c r="F9" s="1"/>
      <c r="G9" s="5"/>
    </row>
    <row r="10" spans="1:7" ht="12.75">
      <c r="A10" t="s">
        <v>164</v>
      </c>
      <c r="B10" s="22" t="s">
        <v>80</v>
      </c>
      <c r="C10" s="22"/>
      <c r="D10" s="1">
        <v>1600</v>
      </c>
      <c r="E10" s="5">
        <f>D10/B15*100</f>
        <v>1.5009380863039399</v>
      </c>
      <c r="F10" s="1"/>
      <c r="G10" s="5"/>
    </row>
    <row r="11" ht="12.75">
      <c r="D11" s="1"/>
    </row>
    <row r="12" spans="2:3" ht="12.75">
      <c r="B12" s="2"/>
      <c r="C12" s="6" t="s">
        <v>100</v>
      </c>
    </row>
    <row r="13" spans="1:3" ht="12.75">
      <c r="A13" s="2" t="s">
        <v>5</v>
      </c>
      <c r="B13" s="4">
        <v>345174</v>
      </c>
      <c r="C13" s="4"/>
    </row>
    <row r="14" spans="1:3" ht="12.75">
      <c r="A14" s="2" t="s">
        <v>9</v>
      </c>
      <c r="B14" s="4">
        <v>117890</v>
      </c>
      <c r="C14" s="3">
        <f>B14/B13*100</f>
        <v>34.15378910346666</v>
      </c>
    </row>
    <row r="15" spans="1:3" ht="12.75">
      <c r="A15" s="2" t="s">
        <v>14</v>
      </c>
      <c r="B15" s="4">
        <v>106600</v>
      </c>
      <c r="C15" s="3">
        <f>B15/B14*100</f>
        <v>90.42327593519383</v>
      </c>
    </row>
    <row r="16" spans="1:3" ht="12.75">
      <c r="A16" s="2" t="s">
        <v>15</v>
      </c>
      <c r="B16" s="4">
        <f>B14-B15</f>
        <v>11290</v>
      </c>
      <c r="C16" s="3">
        <f>B16/B14*100</f>
        <v>9.576724064806175</v>
      </c>
    </row>
    <row r="17" spans="1:5" ht="12.75">
      <c r="A17" s="22" t="s">
        <v>6</v>
      </c>
      <c r="B17" s="22"/>
      <c r="C17" s="22"/>
      <c r="D17" s="22"/>
      <c r="E17" s="22"/>
    </row>
    <row r="19" spans="1:6" ht="12.75">
      <c r="A19" s="11" t="s">
        <v>43</v>
      </c>
      <c r="B19" s="11"/>
      <c r="C19" s="11"/>
      <c r="D19" s="11"/>
      <c r="E19" s="11"/>
      <c r="F19" s="11"/>
    </row>
    <row r="21" spans="1:3" ht="12.75">
      <c r="A21" s="2" t="s">
        <v>8</v>
      </c>
      <c r="B21" s="2" t="s">
        <v>11</v>
      </c>
      <c r="C21" s="2" t="s">
        <v>17</v>
      </c>
    </row>
    <row r="22" spans="1:7" ht="12.75">
      <c r="A22" s="19" t="s">
        <v>0</v>
      </c>
      <c r="B22" s="1">
        <v>44489</v>
      </c>
      <c r="C22" s="3">
        <f>B22/B40*100</f>
        <v>39.617264931387304</v>
      </c>
      <c r="G22" s="19"/>
    </row>
    <row r="23" spans="1:7" ht="12.75">
      <c r="A23" s="19" t="s">
        <v>1</v>
      </c>
      <c r="B23" s="1">
        <v>27675</v>
      </c>
      <c r="C23" s="3">
        <f>B23/B40*100</f>
        <v>24.644469576213076</v>
      </c>
      <c r="G23" s="19"/>
    </row>
    <row r="24" spans="1:7" ht="12.75">
      <c r="A24" s="19" t="s">
        <v>3</v>
      </c>
      <c r="B24" s="1">
        <v>13339</v>
      </c>
      <c r="C24" s="3">
        <f>B24/B40*100</f>
        <v>11.878322662226061</v>
      </c>
      <c r="G24" s="19"/>
    </row>
    <row r="25" spans="1:7" ht="12.75">
      <c r="A25" s="19" t="s">
        <v>2</v>
      </c>
      <c r="B25" s="1">
        <v>12530</v>
      </c>
      <c r="C25" s="3">
        <f>B25/B40*100</f>
        <v>11.157911609392949</v>
      </c>
      <c r="G25" s="19"/>
    </row>
    <row r="26" spans="1:7" ht="12.75">
      <c r="A26" s="19" t="s">
        <v>64</v>
      </c>
      <c r="B26" s="1">
        <v>3032</v>
      </c>
      <c r="C26" s="3">
        <f>B26/B40*100</f>
        <v>2.6999830805809597</v>
      </c>
      <c r="G26" s="19"/>
    </row>
    <row r="27" spans="1:7" ht="12.75">
      <c r="A27" s="19" t="s">
        <v>80</v>
      </c>
      <c r="B27" s="1">
        <v>2260</v>
      </c>
      <c r="C27" s="3">
        <f>B27/B40*100</f>
        <v>2.012520370090029</v>
      </c>
      <c r="G27" s="19"/>
    </row>
    <row r="28" spans="1:7" ht="12.75">
      <c r="A28" s="19" t="s">
        <v>66</v>
      </c>
      <c r="B28" s="1">
        <v>1943</v>
      </c>
      <c r="C28" s="3">
        <f>B28/B40*100</f>
        <v>1.7302332208340383</v>
      </c>
      <c r="G28" s="19"/>
    </row>
    <row r="29" spans="1:7" ht="12.75">
      <c r="A29" s="19" t="s">
        <v>4</v>
      </c>
      <c r="B29" s="1">
        <v>1627</v>
      </c>
      <c r="C29" s="3">
        <f>B29/B40*100</f>
        <v>1.4488365673170254</v>
      </c>
      <c r="G29" s="19"/>
    </row>
    <row r="30" spans="1:7" ht="12.75">
      <c r="A30" s="19" t="s">
        <v>99</v>
      </c>
      <c r="B30" s="1">
        <v>1439</v>
      </c>
      <c r="C30" s="3">
        <f>B30/B40*100</f>
        <v>1.2814233683891822</v>
      </c>
      <c r="G30" s="19"/>
    </row>
    <row r="31" spans="1:7" ht="12.75">
      <c r="A31" s="19" t="s">
        <v>94</v>
      </c>
      <c r="B31" s="1">
        <v>1266</v>
      </c>
      <c r="C31" s="3">
        <f>B31/B40*100</f>
        <v>1.1273676055460073</v>
      </c>
      <c r="G31" s="19"/>
    </row>
    <row r="32" spans="1:7" ht="12.75">
      <c r="A32" s="19" t="s">
        <v>95</v>
      </c>
      <c r="B32" s="1">
        <v>789</v>
      </c>
      <c r="C32" s="3">
        <f>B32/B40*100</f>
        <v>0.7026011380535544</v>
      </c>
      <c r="G32" s="19"/>
    </row>
    <row r="33" spans="1:7" ht="12.75">
      <c r="A33" s="19" t="s">
        <v>96</v>
      </c>
      <c r="B33" s="1">
        <v>787</v>
      </c>
      <c r="C33" s="3">
        <f>B33/B40*100</f>
        <v>0.7008201465755987</v>
      </c>
      <c r="G33" s="19"/>
    </row>
    <row r="34" spans="1:7" ht="12.75">
      <c r="A34" s="19" t="s">
        <v>97</v>
      </c>
      <c r="B34" s="1">
        <v>604</v>
      </c>
      <c r="C34" s="3">
        <f>B34/B40*100</f>
        <v>0.5378594263426449</v>
      </c>
      <c r="G34" s="19"/>
    </row>
    <row r="35" spans="1:7" ht="12.75">
      <c r="A35" s="19" t="s">
        <v>88</v>
      </c>
      <c r="B35" s="1">
        <v>517</v>
      </c>
      <c r="C35" s="3">
        <f>B35/B40*100</f>
        <v>0.46038629705156864</v>
      </c>
      <c r="G35" s="19"/>
    </row>
    <row r="36" spans="2:3" ht="12.75">
      <c r="B36" s="1"/>
      <c r="C36" s="3"/>
    </row>
    <row r="37" spans="2:3" ht="12.75" customHeight="1">
      <c r="B37" s="2"/>
      <c r="C37" s="2" t="s">
        <v>100</v>
      </c>
    </row>
    <row r="38" spans="1:3" ht="12.75">
      <c r="A38" s="2" t="s">
        <v>5</v>
      </c>
      <c r="B38" s="4">
        <v>345174</v>
      </c>
      <c r="C38" s="4"/>
    </row>
    <row r="39" spans="1:3" ht="12.75">
      <c r="A39" s="2" t="s">
        <v>9</v>
      </c>
      <c r="B39" s="4">
        <v>117890</v>
      </c>
      <c r="C39" s="3">
        <f>B39/B38*100</f>
        <v>34.15378910346666</v>
      </c>
    </row>
    <row r="40" spans="1:3" ht="12.75">
      <c r="A40" s="2" t="s">
        <v>14</v>
      </c>
      <c r="B40" s="4">
        <v>112297</v>
      </c>
      <c r="C40" s="3">
        <f>B40/B39*100</f>
        <v>95.25574688268725</v>
      </c>
    </row>
    <row r="41" spans="1:3" ht="12.75">
      <c r="A41" s="2" t="s">
        <v>15</v>
      </c>
      <c r="B41" s="16">
        <f>B39-B40</f>
        <v>5593</v>
      </c>
      <c r="C41" s="3">
        <f>B41/B39*100</f>
        <v>4.744253117312749</v>
      </c>
    </row>
    <row r="42" spans="1:5" ht="12.75">
      <c r="A42" s="22" t="s">
        <v>6</v>
      </c>
      <c r="B42" s="22"/>
      <c r="C42" s="22"/>
      <c r="D42" s="22"/>
      <c r="E42" s="22"/>
    </row>
  </sheetData>
  <mergeCells count="11">
    <mergeCell ref="A1:H1"/>
    <mergeCell ref="B8:C8"/>
    <mergeCell ref="A17:E17"/>
    <mergeCell ref="A3:F3"/>
    <mergeCell ref="B4:C4"/>
    <mergeCell ref="B5:C5"/>
    <mergeCell ref="B6:C6"/>
    <mergeCell ref="B9:C9"/>
    <mergeCell ref="A42:E42"/>
    <mergeCell ref="B7:C7"/>
    <mergeCell ref="B10:C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3"/>
  <sheetViews>
    <sheetView workbookViewId="0" topLeftCell="A1">
      <selection activeCell="C32" sqref="C32"/>
    </sheetView>
  </sheetViews>
  <sheetFormatPr defaultColWidth="9.140625" defaultRowHeight="12.75"/>
  <cols>
    <col min="1" max="1" width="27.57421875" style="0" customWidth="1"/>
    <col min="2" max="2" width="13.8515625" style="0" customWidth="1"/>
    <col min="3" max="3" width="14.7109375" style="0" customWidth="1"/>
    <col min="4" max="4" width="8.00390625" style="0" customWidth="1"/>
    <col min="6" max="6" width="9.57421875" style="0" customWidth="1"/>
    <col min="7" max="7" width="12.8515625" style="0" bestFit="1" customWidth="1"/>
    <col min="8" max="8" width="10.8515625" style="0" bestFit="1" customWidth="1"/>
  </cols>
  <sheetData>
    <row r="1" spans="1:6" ht="19.5" customHeight="1">
      <c r="A1" s="24" t="s">
        <v>92</v>
      </c>
      <c r="B1" s="24"/>
      <c r="C1" s="24"/>
      <c r="D1" s="24"/>
      <c r="E1" s="24"/>
      <c r="F1" s="24"/>
    </row>
    <row r="2" spans="1:6" ht="12.75">
      <c r="A2" s="25" t="s">
        <v>10</v>
      </c>
      <c r="B2" s="25"/>
      <c r="C2" s="25"/>
      <c r="D2" s="25"/>
      <c r="E2" s="25"/>
      <c r="F2" s="25"/>
    </row>
    <row r="3" spans="1:6" ht="12.75">
      <c r="A3" s="26"/>
      <c r="B3" s="26"/>
      <c r="C3" s="26"/>
      <c r="D3" s="26"/>
      <c r="E3" s="26"/>
      <c r="F3" s="26"/>
    </row>
    <row r="4" spans="1:6" ht="12.75">
      <c r="A4" s="2" t="s">
        <v>7</v>
      </c>
      <c r="B4" s="27" t="s">
        <v>8</v>
      </c>
      <c r="C4" s="27"/>
      <c r="D4" s="2" t="s">
        <v>11</v>
      </c>
      <c r="E4" s="2" t="s">
        <v>12</v>
      </c>
      <c r="F4" s="2" t="s">
        <v>13</v>
      </c>
    </row>
    <row r="5" spans="1:9" ht="12.75">
      <c r="A5" t="s">
        <v>65</v>
      </c>
      <c r="B5" s="29" t="s">
        <v>0</v>
      </c>
      <c r="C5" s="29"/>
      <c r="D5" s="1">
        <v>41583</v>
      </c>
      <c r="E5" s="5">
        <f>D5/B16*100</f>
        <v>32.9078362165841</v>
      </c>
      <c r="F5" s="1">
        <f>D5-D6</f>
        <v>551</v>
      </c>
      <c r="I5" s="1"/>
    </row>
    <row r="6" spans="1:6" ht="12.75">
      <c r="A6" t="s">
        <v>101</v>
      </c>
      <c r="B6" s="29" t="s">
        <v>1</v>
      </c>
      <c r="C6" s="29"/>
      <c r="D6" s="1">
        <v>41032</v>
      </c>
      <c r="E6" s="5">
        <f>D6/B16*100</f>
        <v>32.47178740444121</v>
      </c>
      <c r="F6" s="1"/>
    </row>
    <row r="7" spans="1:6" ht="12.75">
      <c r="A7" t="s">
        <v>102</v>
      </c>
      <c r="B7" s="29" t="s">
        <v>2</v>
      </c>
      <c r="C7" s="29"/>
      <c r="D7" s="1">
        <v>22295</v>
      </c>
      <c r="E7" s="5">
        <f>D7/B16*100</f>
        <v>17.64375366011934</v>
      </c>
      <c r="F7" s="1"/>
    </row>
    <row r="8" spans="1:6" ht="12.75">
      <c r="A8" t="s">
        <v>76</v>
      </c>
      <c r="B8" s="29" t="s">
        <v>3</v>
      </c>
      <c r="C8" s="29"/>
      <c r="D8" s="1">
        <v>14768</v>
      </c>
      <c r="E8" s="5">
        <f>D8/B16*100</f>
        <v>11.687057818014909</v>
      </c>
      <c r="F8" s="1"/>
    </row>
    <row r="9" spans="1:6" ht="12.75">
      <c r="A9" s="7" t="s">
        <v>103</v>
      </c>
      <c r="B9" s="22" t="s">
        <v>99</v>
      </c>
      <c r="C9" s="22"/>
      <c r="D9" s="8">
        <v>3488</v>
      </c>
      <c r="E9" s="5">
        <f>D9/B16*100</f>
        <v>2.760323514980769</v>
      </c>
      <c r="F9" s="1"/>
    </row>
    <row r="10" spans="1:10" ht="12.75">
      <c r="A10" t="s">
        <v>77</v>
      </c>
      <c r="B10" s="29" t="s">
        <v>66</v>
      </c>
      <c r="C10" s="29"/>
      <c r="D10" s="1">
        <v>2115</v>
      </c>
      <c r="E10" s="5">
        <f>D10/B16*100</f>
        <v>1.673762681818901</v>
      </c>
      <c r="F10" s="1"/>
      <c r="G10" s="29"/>
      <c r="H10" s="29"/>
      <c r="I10" s="1"/>
      <c r="J10" s="5"/>
    </row>
    <row r="11" spans="1:6" ht="12.75">
      <c r="A11" t="s">
        <v>104</v>
      </c>
      <c r="B11" s="29" t="s">
        <v>105</v>
      </c>
      <c r="C11" s="29"/>
      <c r="D11" s="1">
        <v>1081</v>
      </c>
      <c r="E11" s="5">
        <f>D11/B16*100</f>
        <v>0.8554787040407719</v>
      </c>
      <c r="F11" s="8"/>
    </row>
    <row r="12" spans="2:7" ht="12.75">
      <c r="B12" s="29"/>
      <c r="C12" s="29"/>
      <c r="D12" s="1"/>
      <c r="E12" s="5"/>
      <c r="F12" s="1"/>
      <c r="G12" s="5"/>
    </row>
    <row r="13" spans="2:3" ht="12.75">
      <c r="B13" s="2"/>
      <c r="C13" s="6" t="s">
        <v>100</v>
      </c>
    </row>
    <row r="14" spans="1:3" ht="12.75">
      <c r="A14" s="2" t="s">
        <v>5</v>
      </c>
      <c r="B14" s="4">
        <v>360704</v>
      </c>
      <c r="C14" s="4"/>
    </row>
    <row r="15" spans="1:3" ht="12.75">
      <c r="A15" s="2" t="s">
        <v>9</v>
      </c>
      <c r="B15" s="4">
        <v>135105</v>
      </c>
      <c r="C15" s="3">
        <f>B15/B14*100</f>
        <v>37.4559195351313</v>
      </c>
    </row>
    <row r="16" spans="1:3" ht="12.75">
      <c r="A16" s="2" t="s">
        <v>14</v>
      </c>
      <c r="B16" s="4">
        <v>126362</v>
      </c>
      <c r="C16" s="3">
        <f>B16/B15*100</f>
        <v>93.52873690833056</v>
      </c>
    </row>
    <row r="17" spans="1:3" ht="12.75">
      <c r="A17" s="2" t="s">
        <v>15</v>
      </c>
      <c r="B17" s="16">
        <f>B15-B16</f>
        <v>8743</v>
      </c>
      <c r="C17" s="3">
        <f>B17/B15*100</f>
        <v>6.471263091669442</v>
      </c>
    </row>
    <row r="18" spans="1:5" ht="12.75">
      <c r="A18" s="22" t="s">
        <v>6</v>
      </c>
      <c r="B18" s="22"/>
      <c r="C18" s="22"/>
      <c r="D18" s="22"/>
      <c r="E18" s="22"/>
    </row>
    <row r="20" spans="1:6" ht="12.75">
      <c r="A20" s="25" t="s">
        <v>16</v>
      </c>
      <c r="B20" s="25"/>
      <c r="C20" s="25"/>
      <c r="D20" s="25"/>
      <c r="E20" s="25"/>
      <c r="F20" s="25"/>
    </row>
    <row r="22" spans="1:3" ht="12.75">
      <c r="A22" s="2" t="s">
        <v>8</v>
      </c>
      <c r="B22" s="2" t="s">
        <v>11</v>
      </c>
      <c r="C22" s="2" t="s">
        <v>17</v>
      </c>
    </row>
    <row r="23" spans="1:3" ht="12.75">
      <c r="A23" s="19" t="s">
        <v>0</v>
      </c>
      <c r="B23" s="1">
        <v>37795</v>
      </c>
      <c r="C23" s="3">
        <f>B23/B41*100</f>
        <v>29.418174742167736</v>
      </c>
    </row>
    <row r="24" spans="1:3" ht="12.75">
      <c r="A24" s="19" t="s">
        <v>1</v>
      </c>
      <c r="B24" s="1">
        <v>37352</v>
      </c>
      <c r="C24" s="3">
        <f>B24/B41*100</f>
        <v>29.073360575987543</v>
      </c>
    </row>
    <row r="25" spans="1:3" ht="12.75">
      <c r="A25" s="19" t="s">
        <v>2</v>
      </c>
      <c r="B25" s="1">
        <v>19376</v>
      </c>
      <c r="C25" s="3">
        <f>B25/B41*100</f>
        <v>15.08153337225141</v>
      </c>
    </row>
    <row r="26" spans="1:3" ht="12.75">
      <c r="A26" s="19" t="s">
        <v>3</v>
      </c>
      <c r="B26" s="1">
        <v>16789</v>
      </c>
      <c r="C26" s="3">
        <f>B26/B41*100</f>
        <v>13.067912045144968</v>
      </c>
    </row>
    <row r="27" spans="1:3" ht="12.75">
      <c r="A27" s="19" t="s">
        <v>64</v>
      </c>
      <c r="B27" s="1">
        <v>3258</v>
      </c>
      <c r="C27" s="3">
        <f>B27/B41*100</f>
        <v>2.5359019264448337</v>
      </c>
    </row>
    <row r="28" spans="1:3" ht="12.75">
      <c r="A28" s="19" t="s">
        <v>99</v>
      </c>
      <c r="B28" s="1">
        <v>2421</v>
      </c>
      <c r="C28" s="3">
        <f>B28/B41*100</f>
        <v>1.884413309982487</v>
      </c>
    </row>
    <row r="29" spans="1:3" ht="12.75">
      <c r="A29" s="19" t="s">
        <v>4</v>
      </c>
      <c r="B29" s="1">
        <v>2217</v>
      </c>
      <c r="C29" s="3">
        <f>B29/B41*100</f>
        <v>1.7256275539988324</v>
      </c>
    </row>
    <row r="30" spans="1:3" ht="12.75">
      <c r="A30" s="19" t="s">
        <v>66</v>
      </c>
      <c r="B30" s="1">
        <v>2037</v>
      </c>
      <c r="C30" s="3">
        <f>B30/B41*100</f>
        <v>1.5855224751897257</v>
      </c>
    </row>
    <row r="31" spans="1:3" ht="12.75">
      <c r="A31" s="19" t="s">
        <v>80</v>
      </c>
      <c r="B31" s="1">
        <v>1908</v>
      </c>
      <c r="C31" s="3">
        <f>B31/B41*100</f>
        <v>1.4851138353765325</v>
      </c>
    </row>
    <row r="32" spans="1:3" ht="12.75">
      <c r="A32" s="19" t="s">
        <v>94</v>
      </c>
      <c r="B32" s="1">
        <v>1517</v>
      </c>
      <c r="C32" s="3">
        <f>B32/B41*100</f>
        <v>1.1807744697411948</v>
      </c>
    </row>
    <row r="33" spans="1:3" ht="12.75">
      <c r="A33" s="19" t="s">
        <v>96</v>
      </c>
      <c r="B33" s="1">
        <v>1381</v>
      </c>
      <c r="C33" s="3">
        <f>B33/B41*100</f>
        <v>1.0749172990854252</v>
      </c>
    </row>
    <row r="34" spans="1:3" ht="12.75">
      <c r="A34" s="19" t="s">
        <v>95</v>
      </c>
      <c r="B34" s="1">
        <v>1115</v>
      </c>
      <c r="C34" s="3">
        <f>B34/B41*100</f>
        <v>0.867873127067523</v>
      </c>
    </row>
    <row r="35" spans="1:3" ht="12.75">
      <c r="A35" s="19" t="s">
        <v>97</v>
      </c>
      <c r="B35" s="1">
        <v>677</v>
      </c>
      <c r="C35" s="3">
        <f>B35/B41*100</f>
        <v>0.5269507686320295</v>
      </c>
    </row>
    <row r="36" spans="1:3" ht="12.75">
      <c r="A36" s="19" t="s">
        <v>88</v>
      </c>
      <c r="B36" s="1">
        <v>632</v>
      </c>
      <c r="C36" s="3">
        <f>B36/B41*100</f>
        <v>0.4919244989297529</v>
      </c>
    </row>
    <row r="37" spans="2:3" ht="12.75">
      <c r="B37" s="1"/>
      <c r="C37" s="3"/>
    </row>
    <row r="38" spans="2:3" ht="12.75">
      <c r="B38" s="2"/>
      <c r="C38" s="2" t="s">
        <v>100</v>
      </c>
    </row>
    <row r="39" spans="1:3" ht="12.75">
      <c r="A39" s="2" t="s">
        <v>5</v>
      </c>
      <c r="B39" s="4">
        <v>360704</v>
      </c>
      <c r="C39" s="4"/>
    </row>
    <row r="40" spans="1:3" ht="12.75">
      <c r="A40" s="2" t="s">
        <v>9</v>
      </c>
      <c r="B40" s="4">
        <v>135105</v>
      </c>
      <c r="C40" s="3">
        <f>B40/B39*100</f>
        <v>37.4559195351313</v>
      </c>
    </row>
    <row r="41" spans="1:3" ht="12.75">
      <c r="A41" s="2" t="s">
        <v>14</v>
      </c>
      <c r="B41" s="4">
        <v>128475</v>
      </c>
      <c r="C41" s="3">
        <f>B41/B40*100</f>
        <v>95.09270567336516</v>
      </c>
    </row>
    <row r="42" spans="1:3" ht="12.75">
      <c r="A42" s="2" t="s">
        <v>15</v>
      </c>
      <c r="B42" s="16">
        <f>B40-B41</f>
        <v>6630</v>
      </c>
      <c r="C42" s="3">
        <f>B42/B40*100</f>
        <v>4.907294326634839</v>
      </c>
    </row>
    <row r="43" spans="1:5" ht="12.75">
      <c r="A43" s="22" t="s">
        <v>6</v>
      </c>
      <c r="B43" s="22"/>
      <c r="C43" s="22"/>
      <c r="D43" s="22"/>
      <c r="E43" s="22"/>
    </row>
  </sheetData>
  <mergeCells count="16">
    <mergeCell ref="G10:H10"/>
    <mergeCell ref="A18:E18"/>
    <mergeCell ref="A1:F1"/>
    <mergeCell ref="B4:C4"/>
    <mergeCell ref="B5:C5"/>
    <mergeCell ref="B6:C6"/>
    <mergeCell ref="B7:C7"/>
    <mergeCell ref="B8:C8"/>
    <mergeCell ref="B10:C10"/>
    <mergeCell ref="B9:C9"/>
    <mergeCell ref="A43:E43"/>
    <mergeCell ref="A3:F3"/>
    <mergeCell ref="A2:F2"/>
    <mergeCell ref="B11:C11"/>
    <mergeCell ref="B12:C12"/>
    <mergeCell ref="A20:F2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1"/>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4.7109375" style="0" customWidth="1"/>
    <col min="6" max="6" width="9.00390625" style="0" customWidth="1"/>
    <col min="7" max="7" width="12.8515625" style="0" bestFit="1" customWidth="1"/>
    <col min="8" max="8" width="10.8515625" style="0" bestFit="1" customWidth="1"/>
  </cols>
  <sheetData>
    <row r="1" spans="1:6" ht="19.5" customHeight="1">
      <c r="A1" s="24" t="s">
        <v>92</v>
      </c>
      <c r="B1" s="24"/>
      <c r="C1" s="24"/>
      <c r="D1" s="24"/>
      <c r="E1" s="24"/>
      <c r="F1" s="24"/>
    </row>
    <row r="2" spans="1:6" ht="12.75">
      <c r="A2" s="25" t="s">
        <v>18</v>
      </c>
      <c r="B2" s="25"/>
      <c r="C2" s="25"/>
      <c r="D2" s="25"/>
      <c r="E2" s="25"/>
      <c r="F2" s="25"/>
    </row>
    <row r="3" spans="1:6" ht="12.75">
      <c r="A3" s="26"/>
      <c r="B3" s="26"/>
      <c r="C3" s="26"/>
      <c r="D3" s="26"/>
      <c r="E3" s="26"/>
      <c r="F3" s="26"/>
    </row>
    <row r="4" spans="1:8" ht="12.75">
      <c r="A4" s="2" t="s">
        <v>7</v>
      </c>
      <c r="B4" s="27" t="s">
        <v>8</v>
      </c>
      <c r="C4" s="27"/>
      <c r="D4" s="2" t="s">
        <v>11</v>
      </c>
      <c r="E4" s="2" t="s">
        <v>12</v>
      </c>
      <c r="F4" s="2" t="s">
        <v>13</v>
      </c>
      <c r="G4" s="2"/>
      <c r="H4" s="2"/>
    </row>
    <row r="5" spans="1:9" ht="12.75">
      <c r="A5" t="s">
        <v>67</v>
      </c>
      <c r="B5" s="29" t="s">
        <v>0</v>
      </c>
      <c r="C5" s="29"/>
      <c r="D5" s="1">
        <v>64879</v>
      </c>
      <c r="E5" s="5">
        <f>D5/B14*100</f>
        <v>47.206699845746385</v>
      </c>
      <c r="F5" s="1">
        <f>D5-D6</f>
        <v>35169</v>
      </c>
      <c r="G5" s="5"/>
      <c r="H5" s="1"/>
      <c r="I5" s="1"/>
    </row>
    <row r="6" spans="1:9" ht="12.75">
      <c r="A6" t="s">
        <v>78</v>
      </c>
      <c r="B6" s="29" t="s">
        <v>2</v>
      </c>
      <c r="C6" s="29"/>
      <c r="D6" s="1">
        <v>29710</v>
      </c>
      <c r="E6" s="5">
        <f>D6/B14*100</f>
        <v>21.617334613929394</v>
      </c>
      <c r="F6" s="1"/>
      <c r="G6" s="5"/>
      <c r="H6" s="1"/>
      <c r="I6" s="1"/>
    </row>
    <row r="7" spans="1:9" ht="12.75">
      <c r="A7" t="s">
        <v>106</v>
      </c>
      <c r="B7" s="29" t="s">
        <v>1</v>
      </c>
      <c r="C7" s="29"/>
      <c r="D7" s="1">
        <v>30320</v>
      </c>
      <c r="E7" s="5">
        <f>D7/B14*100</f>
        <v>22.061177566285398</v>
      </c>
      <c r="F7" s="1"/>
      <c r="G7" s="5"/>
      <c r="H7" s="1"/>
      <c r="I7" s="1"/>
    </row>
    <row r="8" spans="1:9" ht="12.75">
      <c r="A8" t="s">
        <v>107</v>
      </c>
      <c r="B8" s="29" t="s">
        <v>3</v>
      </c>
      <c r="C8" s="29"/>
      <c r="D8" s="1">
        <v>11124</v>
      </c>
      <c r="E8" s="5">
        <f>D8/B14*100</f>
        <v>8.093949183620012</v>
      </c>
      <c r="F8" s="1"/>
      <c r="G8" s="5"/>
      <c r="H8" s="1"/>
      <c r="I8" s="1"/>
    </row>
    <row r="9" spans="1:8" ht="12.75">
      <c r="A9" t="s">
        <v>108</v>
      </c>
      <c r="B9" s="29" t="s">
        <v>99</v>
      </c>
      <c r="C9" s="29"/>
      <c r="D9" s="1">
        <v>1403</v>
      </c>
      <c r="E9" s="5">
        <f>D9/B14*100</f>
        <v>1.0208387904188132</v>
      </c>
      <c r="F9" s="1"/>
      <c r="G9" s="5"/>
      <c r="H9" s="1"/>
    </row>
    <row r="10" spans="2:7" ht="12.75">
      <c r="B10" s="29"/>
      <c r="C10" s="29"/>
      <c r="D10" s="1"/>
      <c r="E10" s="5"/>
      <c r="F10" s="1"/>
      <c r="G10" s="5"/>
    </row>
    <row r="11" spans="2:3" ht="12.75">
      <c r="B11" s="2"/>
      <c r="C11" s="6" t="s">
        <v>100</v>
      </c>
    </row>
    <row r="12" spans="1:3" ht="12.75">
      <c r="A12" s="2" t="s">
        <v>5</v>
      </c>
      <c r="B12" s="4">
        <v>389790</v>
      </c>
      <c r="C12" s="4"/>
    </row>
    <row r="13" spans="1:3" ht="12.75">
      <c r="A13" s="2" t="s">
        <v>9</v>
      </c>
      <c r="B13" s="4">
        <v>147682</v>
      </c>
      <c r="C13" s="3">
        <f>B13/B12*100</f>
        <v>37.887580492059826</v>
      </c>
    </row>
    <row r="14" spans="1:3" ht="12.75">
      <c r="A14" s="2" t="s">
        <v>14</v>
      </c>
      <c r="B14" s="4">
        <v>137436</v>
      </c>
      <c r="C14" s="3">
        <f>B14/B13*100</f>
        <v>93.06211996045558</v>
      </c>
    </row>
    <row r="15" spans="1:3" ht="12.75">
      <c r="A15" s="2" t="s">
        <v>15</v>
      </c>
      <c r="B15" s="16">
        <f>B13-B14</f>
        <v>10246</v>
      </c>
      <c r="C15" s="3">
        <f>B15/B13*100</f>
        <v>6.937880039544426</v>
      </c>
    </row>
    <row r="16" spans="1:5" ht="12.75" customHeight="1">
      <c r="A16" s="22" t="s">
        <v>6</v>
      </c>
      <c r="B16" s="22"/>
      <c r="C16" s="22"/>
      <c r="D16" s="22"/>
      <c r="E16" s="22"/>
    </row>
    <row r="18" spans="1:6" ht="12.75">
      <c r="A18" s="25" t="s">
        <v>19</v>
      </c>
      <c r="B18" s="25"/>
      <c r="C18" s="25"/>
      <c r="D18" s="25"/>
      <c r="E18" s="25"/>
      <c r="F18" s="25"/>
    </row>
    <row r="20" spans="1:3" ht="12.75">
      <c r="A20" s="2" t="s">
        <v>8</v>
      </c>
      <c r="B20" s="2" t="s">
        <v>11</v>
      </c>
      <c r="C20" s="2" t="s">
        <v>17</v>
      </c>
    </row>
    <row r="21" spans="1:7" ht="12.75">
      <c r="A21" s="19" t="s">
        <v>0</v>
      </c>
      <c r="B21" s="1">
        <v>59019</v>
      </c>
      <c r="C21" s="3">
        <f>B21/B39*100</f>
        <v>41.76473502084026</v>
      </c>
      <c r="G21" s="19"/>
    </row>
    <row r="22" spans="1:7" ht="12.75">
      <c r="A22" s="19" t="s">
        <v>1</v>
      </c>
      <c r="B22" s="1">
        <v>29776</v>
      </c>
      <c r="C22" s="3">
        <f>B22/B39*100</f>
        <v>21.070955963004113</v>
      </c>
      <c r="G22" s="19"/>
    </row>
    <row r="23" spans="1:7" ht="12.75">
      <c r="A23" s="19" t="s">
        <v>2</v>
      </c>
      <c r="B23" s="1">
        <v>23302</v>
      </c>
      <c r="C23" s="3">
        <f>B23/B39*100</f>
        <v>16.489636480720105</v>
      </c>
      <c r="G23" s="19"/>
    </row>
    <row r="24" spans="1:7" ht="12.75">
      <c r="A24" s="19" t="s">
        <v>3</v>
      </c>
      <c r="B24" s="1">
        <v>11021</v>
      </c>
      <c r="C24" s="3">
        <f>B24/B39*100</f>
        <v>7.7989993843453895</v>
      </c>
      <c r="G24" s="19"/>
    </row>
    <row r="25" spans="1:7" ht="12.75">
      <c r="A25" s="19" t="s">
        <v>4</v>
      </c>
      <c r="B25" s="1">
        <v>5060</v>
      </c>
      <c r="C25" s="3">
        <f>B25/B39*100</f>
        <v>3.580703827673321</v>
      </c>
      <c r="G25" s="19"/>
    </row>
    <row r="26" spans="1:7" ht="12.75">
      <c r="A26" s="19" t="s">
        <v>64</v>
      </c>
      <c r="B26" s="1">
        <v>4621</v>
      </c>
      <c r="C26" s="3">
        <f>B26/B39*100</f>
        <v>3.270045926418659</v>
      </c>
      <c r="G26" s="19"/>
    </row>
    <row r="27" spans="1:7" ht="12.75">
      <c r="A27" s="19" t="s">
        <v>66</v>
      </c>
      <c r="B27" s="1">
        <v>3746</v>
      </c>
      <c r="C27" s="3">
        <f>B27/B39*100</f>
        <v>2.6508530708427394</v>
      </c>
      <c r="G27" s="19"/>
    </row>
    <row r="28" spans="1:7" ht="12.75">
      <c r="A28" s="19" t="s">
        <v>96</v>
      </c>
      <c r="B28" s="1">
        <v>1167</v>
      </c>
      <c r="C28" s="3">
        <f>B28/B39*100</f>
        <v>0.8258263570938272</v>
      </c>
      <c r="G28" s="19"/>
    </row>
    <row r="29" spans="1:7" ht="12.75">
      <c r="A29" s="19" t="s">
        <v>80</v>
      </c>
      <c r="B29" s="1">
        <v>759</v>
      </c>
      <c r="C29" s="3">
        <f>B29/B39*100</f>
        <v>0.5371055741509981</v>
      </c>
      <c r="G29" s="19"/>
    </row>
    <row r="30" spans="1:7" ht="12.75">
      <c r="A30" s="19" t="s">
        <v>99</v>
      </c>
      <c r="B30" s="1">
        <v>721</v>
      </c>
      <c r="C30" s="3">
        <f>B30/B39*100</f>
        <v>0.5102149129945581</v>
      </c>
      <c r="G30" s="19"/>
    </row>
    <row r="31" spans="1:7" ht="12.75">
      <c r="A31" s="19" t="s">
        <v>95</v>
      </c>
      <c r="B31" s="1">
        <v>701</v>
      </c>
      <c r="C31" s="3">
        <f>B31/B39*100</f>
        <v>0.4960619334385371</v>
      </c>
      <c r="G31" s="19"/>
    </row>
    <row r="32" spans="1:7" ht="12.75">
      <c r="A32" s="19" t="s">
        <v>94</v>
      </c>
      <c r="B32" s="1">
        <v>656</v>
      </c>
      <c r="C32" s="3">
        <f>B32/B39*100</f>
        <v>0.46421772943748985</v>
      </c>
      <c r="G32" s="19"/>
    </row>
    <row r="33" spans="1:7" ht="12.75">
      <c r="A33" s="19" t="s">
        <v>97</v>
      </c>
      <c r="B33" s="1">
        <v>443</v>
      </c>
      <c r="C33" s="3">
        <f>B33/B39*100</f>
        <v>0.31348849716586585</v>
      </c>
      <c r="G33" s="19"/>
    </row>
    <row r="34" spans="1:7" ht="12.75">
      <c r="A34" s="19" t="s">
        <v>88</v>
      </c>
      <c r="B34" s="1">
        <v>321</v>
      </c>
      <c r="C34" s="3">
        <f>B34/B39*100</f>
        <v>0.22715532187413756</v>
      </c>
      <c r="G34" s="19"/>
    </row>
    <row r="35" spans="2:7" ht="12.75">
      <c r="B35" s="1"/>
      <c r="C35" s="3"/>
      <c r="G35" s="19"/>
    </row>
    <row r="36" spans="2:3" ht="12.75">
      <c r="B36" s="2"/>
      <c r="C36" s="2" t="s">
        <v>100</v>
      </c>
    </row>
    <row r="37" spans="1:3" ht="12.75">
      <c r="A37" s="2" t="s">
        <v>5</v>
      </c>
      <c r="B37" s="4">
        <v>389790</v>
      </c>
      <c r="C37" s="4"/>
    </row>
    <row r="38" spans="1:3" ht="12.75">
      <c r="A38" s="2" t="s">
        <v>9</v>
      </c>
      <c r="B38" s="4">
        <v>147682</v>
      </c>
      <c r="C38" s="3">
        <f>B38/B37*100</f>
        <v>37.887580492059826</v>
      </c>
    </row>
    <row r="39" spans="1:3" ht="12.75">
      <c r="A39" s="2" t="s">
        <v>14</v>
      </c>
      <c r="B39" s="4">
        <v>141313</v>
      </c>
      <c r="C39" s="3">
        <f>B39/B38*100</f>
        <v>95.68735526333609</v>
      </c>
    </row>
    <row r="40" spans="1:3" ht="13.5" customHeight="1">
      <c r="A40" s="2" t="s">
        <v>15</v>
      </c>
      <c r="B40" s="16">
        <f>B38-B39</f>
        <v>6369</v>
      </c>
      <c r="C40" s="3">
        <f>B40/B38*100</f>
        <v>4.312644736663913</v>
      </c>
    </row>
    <row r="41" spans="1:5" ht="12.75">
      <c r="A41" s="22" t="s">
        <v>6</v>
      </c>
      <c r="B41" s="22"/>
      <c r="C41" s="22"/>
      <c r="D41" s="22"/>
      <c r="E41" s="22"/>
    </row>
  </sheetData>
  <mergeCells count="13">
    <mergeCell ref="B7:C7"/>
    <mergeCell ref="A18:F18"/>
    <mergeCell ref="A16:E16"/>
    <mergeCell ref="A41:E41"/>
    <mergeCell ref="B10:C10"/>
    <mergeCell ref="A1:F1"/>
    <mergeCell ref="A2:F2"/>
    <mergeCell ref="A3:F3"/>
    <mergeCell ref="B8:C8"/>
    <mergeCell ref="B4:C4"/>
    <mergeCell ref="B5:C5"/>
    <mergeCell ref="B6:C6"/>
    <mergeCell ref="B9:C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41"/>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4.7109375" style="0" customWidth="1"/>
    <col min="4" max="4" width="9.28125" style="0" customWidth="1"/>
    <col min="5" max="5" width="10.140625" style="0" customWidth="1"/>
    <col min="6" max="6" width="10.421875" style="0" customWidth="1"/>
    <col min="7" max="7" width="12.8515625" style="0" bestFit="1" customWidth="1"/>
    <col min="8" max="8" width="10.8515625" style="0" bestFit="1" customWidth="1"/>
  </cols>
  <sheetData>
    <row r="1" spans="1:6" ht="19.5" customHeight="1">
      <c r="A1" s="24" t="s">
        <v>92</v>
      </c>
      <c r="B1" s="24"/>
      <c r="C1" s="24"/>
      <c r="D1" s="24"/>
      <c r="E1" s="24"/>
      <c r="F1" s="24"/>
    </row>
    <row r="2" spans="1:6" ht="12.75">
      <c r="A2" s="25" t="s">
        <v>20</v>
      </c>
      <c r="B2" s="25"/>
      <c r="C2" s="25"/>
      <c r="D2" s="25"/>
      <c r="E2" s="25"/>
      <c r="F2" s="25"/>
    </row>
    <row r="3" spans="1:6" ht="12.75">
      <c r="A3" s="26"/>
      <c r="B3" s="26"/>
      <c r="C3" s="26"/>
      <c r="D3" s="26"/>
      <c r="E3" s="26"/>
      <c r="F3" s="26"/>
    </row>
    <row r="4" spans="1:8" ht="12.75">
      <c r="A4" s="2" t="s">
        <v>7</v>
      </c>
      <c r="B4" s="27" t="s">
        <v>8</v>
      </c>
      <c r="C4" s="27"/>
      <c r="D4" s="2" t="s">
        <v>11</v>
      </c>
      <c r="E4" s="2" t="s">
        <v>12</v>
      </c>
      <c r="F4" s="2" t="s">
        <v>13</v>
      </c>
      <c r="G4" s="2"/>
      <c r="H4" s="2"/>
    </row>
    <row r="5" spans="1:8" ht="12.75">
      <c r="A5" t="s">
        <v>79</v>
      </c>
      <c r="B5" s="29" t="s">
        <v>1</v>
      </c>
      <c r="C5" s="29"/>
      <c r="D5" s="1">
        <v>36675</v>
      </c>
      <c r="E5" s="5">
        <f>D5/B14*100</f>
        <v>37.64125091088235</v>
      </c>
      <c r="F5" s="1">
        <f>D5-D6</f>
        <v>4380</v>
      </c>
      <c r="G5" s="2"/>
      <c r="H5" s="2"/>
    </row>
    <row r="6" spans="1:9" ht="12.75">
      <c r="A6" t="s">
        <v>109</v>
      </c>
      <c r="B6" s="29" t="s">
        <v>0</v>
      </c>
      <c r="C6" s="29"/>
      <c r="D6" s="1">
        <v>32295</v>
      </c>
      <c r="E6" s="5">
        <f>D6/B14*100</f>
        <v>33.145854074081676</v>
      </c>
      <c r="G6" s="5"/>
      <c r="H6" s="1"/>
      <c r="I6" s="1"/>
    </row>
    <row r="7" spans="1:8" ht="12.75">
      <c r="A7" t="s">
        <v>110</v>
      </c>
      <c r="B7" s="29" t="s">
        <v>2</v>
      </c>
      <c r="C7" s="29"/>
      <c r="D7" s="1">
        <v>17161</v>
      </c>
      <c r="E7" s="5">
        <f>D7/B14*100</f>
        <v>17.6131290219946</v>
      </c>
      <c r="F7" s="1"/>
      <c r="G7" s="5"/>
      <c r="H7" s="1"/>
    </row>
    <row r="8" spans="1:7" ht="12.75">
      <c r="A8" s="7" t="s">
        <v>111</v>
      </c>
      <c r="B8" s="29" t="s">
        <v>3</v>
      </c>
      <c r="C8" s="29"/>
      <c r="D8" s="8">
        <v>8756</v>
      </c>
      <c r="E8" s="5">
        <f>D8/B14*100</f>
        <v>8.98668828836226</v>
      </c>
      <c r="F8" s="1"/>
      <c r="G8" s="5"/>
    </row>
    <row r="9" spans="1:7" ht="12.75">
      <c r="A9" t="s">
        <v>112</v>
      </c>
      <c r="B9" s="29" t="s">
        <v>93</v>
      </c>
      <c r="C9" s="29"/>
      <c r="D9" s="1">
        <v>2546</v>
      </c>
      <c r="E9" s="5">
        <f>D9/B14*100</f>
        <v>2.613077704679113</v>
      </c>
      <c r="F9" s="1"/>
      <c r="G9" s="5"/>
    </row>
    <row r="10" spans="2:7" ht="12.75">
      <c r="B10" s="29"/>
      <c r="C10" s="29"/>
      <c r="D10" s="1"/>
      <c r="E10" s="5"/>
      <c r="F10" s="1"/>
      <c r="G10" s="5"/>
    </row>
    <row r="11" spans="2:3" ht="12.75">
      <c r="B11" s="2"/>
      <c r="C11" s="6" t="s">
        <v>100</v>
      </c>
    </row>
    <row r="12" spans="1:3" ht="12.75">
      <c r="A12" s="2" t="s">
        <v>5</v>
      </c>
      <c r="B12" s="4">
        <v>331541</v>
      </c>
      <c r="C12" s="4"/>
    </row>
    <row r="13" spans="1:3" ht="12.75">
      <c r="A13" s="2" t="s">
        <v>9</v>
      </c>
      <c r="B13" s="4">
        <v>110193</v>
      </c>
      <c r="C13" s="3">
        <f>B13/B12*100</f>
        <v>33.236613269550375</v>
      </c>
    </row>
    <row r="14" spans="1:3" ht="12.75">
      <c r="A14" s="2" t="s">
        <v>14</v>
      </c>
      <c r="B14" s="4">
        <v>97433</v>
      </c>
      <c r="C14" s="3">
        <f>B14/B13*100</f>
        <v>88.4203170800323</v>
      </c>
    </row>
    <row r="15" spans="1:3" ht="12.75">
      <c r="A15" s="2" t="s">
        <v>15</v>
      </c>
      <c r="B15" s="16">
        <f>B13-B14</f>
        <v>12760</v>
      </c>
      <c r="C15" s="3">
        <f>B15/B13*100</f>
        <v>11.579682919967693</v>
      </c>
    </row>
    <row r="16" spans="1:5" ht="12.75">
      <c r="A16" s="22" t="s">
        <v>6</v>
      </c>
      <c r="B16" s="22"/>
      <c r="C16" s="22"/>
      <c r="D16" s="22"/>
      <c r="E16" s="22"/>
    </row>
    <row r="18" spans="1:6" ht="12.75">
      <c r="A18" s="25" t="s">
        <v>21</v>
      </c>
      <c r="B18" s="25"/>
      <c r="C18" s="25"/>
      <c r="D18" s="25"/>
      <c r="E18" s="25"/>
      <c r="F18" s="25"/>
    </row>
    <row r="20" spans="1:3" ht="12.75">
      <c r="A20" s="2" t="s">
        <v>8</v>
      </c>
      <c r="B20" s="2" t="s">
        <v>11</v>
      </c>
      <c r="C20" s="2" t="s">
        <v>17</v>
      </c>
    </row>
    <row r="21" spans="1:3" ht="12.75">
      <c r="A21" s="19" t="s">
        <v>1</v>
      </c>
      <c r="B21" s="1">
        <v>37818</v>
      </c>
      <c r="C21" s="3">
        <f>B21/B39*100</f>
        <v>36.469714649411266</v>
      </c>
    </row>
    <row r="22" spans="1:7" ht="12.75">
      <c r="A22" s="19" t="s">
        <v>0</v>
      </c>
      <c r="B22" s="1">
        <v>28622</v>
      </c>
      <c r="C22" s="3">
        <f>B22/B39*100</f>
        <v>27.60156995862947</v>
      </c>
      <c r="G22" s="19"/>
    </row>
    <row r="23" spans="1:7" ht="12.75">
      <c r="A23" s="19" t="s">
        <v>2</v>
      </c>
      <c r="B23" s="1">
        <v>13551</v>
      </c>
      <c r="C23" s="3">
        <f>B23/B39*100</f>
        <v>13.067880459415413</v>
      </c>
      <c r="G23" s="19"/>
    </row>
    <row r="24" spans="1:7" ht="12.75">
      <c r="A24" s="19" t="s">
        <v>3</v>
      </c>
      <c r="B24" s="1">
        <v>9763</v>
      </c>
      <c r="C24" s="3">
        <f>B24/B39*100</f>
        <v>9.41493003654879</v>
      </c>
      <c r="G24" s="19"/>
    </row>
    <row r="25" spans="1:7" ht="12.75">
      <c r="A25" s="19" t="s">
        <v>64</v>
      </c>
      <c r="B25" s="1">
        <v>3541</v>
      </c>
      <c r="C25" s="3">
        <f>B25/B39*100</f>
        <v>3.414756453899341</v>
      </c>
      <c r="G25" s="19"/>
    </row>
    <row r="26" spans="1:7" ht="12.75">
      <c r="A26" s="19" t="s">
        <v>4</v>
      </c>
      <c r="B26" s="1">
        <v>1955</v>
      </c>
      <c r="C26" s="3">
        <f>B26/B39*100</f>
        <v>1.885300442635756</v>
      </c>
      <c r="G26" s="19"/>
    </row>
    <row r="27" spans="1:7" ht="12.75">
      <c r="A27" s="19" t="s">
        <v>66</v>
      </c>
      <c r="B27" s="1">
        <v>1943</v>
      </c>
      <c r="C27" s="3">
        <f>B27/B39*100</f>
        <v>1.873728266005767</v>
      </c>
      <c r="G27" s="19"/>
    </row>
    <row r="28" spans="1:7" ht="12.75">
      <c r="A28" s="19" t="s">
        <v>99</v>
      </c>
      <c r="B28" s="1">
        <v>1299</v>
      </c>
      <c r="C28" s="3">
        <f>B28/B39*100</f>
        <v>1.2526881201963413</v>
      </c>
      <c r="G28" s="19"/>
    </row>
    <row r="29" spans="1:7" ht="12.75">
      <c r="A29" s="19" t="s">
        <v>94</v>
      </c>
      <c r="B29" s="1">
        <v>1267</v>
      </c>
      <c r="C29" s="3">
        <f>B29/B39*100</f>
        <v>1.2218289825163697</v>
      </c>
      <c r="G29" s="19"/>
    </row>
    <row r="30" spans="1:7" ht="12.75">
      <c r="A30" s="19" t="s">
        <v>96</v>
      </c>
      <c r="B30" s="1">
        <v>1068</v>
      </c>
      <c r="C30" s="3">
        <f>B30/B39*100</f>
        <v>1.0299237200690474</v>
      </c>
      <c r="G30" s="19"/>
    </row>
    <row r="31" spans="1:7" ht="12.75">
      <c r="A31" s="19" t="s">
        <v>80</v>
      </c>
      <c r="B31" s="1">
        <v>975</v>
      </c>
      <c r="C31" s="3">
        <f>B31/B39*100</f>
        <v>0.9402393511866303</v>
      </c>
      <c r="G31" s="19"/>
    </row>
    <row r="32" spans="1:7" ht="12.75">
      <c r="A32" s="19" t="s">
        <v>95</v>
      </c>
      <c r="B32" s="1">
        <v>816</v>
      </c>
      <c r="C32" s="3">
        <f>B32/B39*100</f>
        <v>0.7869080108392721</v>
      </c>
      <c r="G32" s="19"/>
    </row>
    <row r="33" spans="1:7" ht="12.75">
      <c r="A33" s="19" t="s">
        <v>97</v>
      </c>
      <c r="B33" s="1">
        <v>545</v>
      </c>
      <c r="C33" s="3">
        <f>B33/B39*100</f>
        <v>0.5255696886120139</v>
      </c>
      <c r="G33" s="19"/>
    </row>
    <row r="34" spans="1:7" ht="12.75">
      <c r="A34" s="19" t="s">
        <v>88</v>
      </c>
      <c r="B34" s="1">
        <v>534</v>
      </c>
      <c r="C34" s="3">
        <f>B34/B39*100</f>
        <v>0.5149618600345237</v>
      </c>
      <c r="G34" s="19"/>
    </row>
    <row r="35" spans="2:3" ht="12.75">
      <c r="B35" s="1"/>
      <c r="C35" s="3"/>
    </row>
    <row r="36" spans="2:3" ht="12.75" customHeight="1">
      <c r="B36" s="2"/>
      <c r="C36" s="2" t="s">
        <v>100</v>
      </c>
    </row>
    <row r="37" spans="1:3" ht="12.75">
      <c r="A37" s="2" t="s">
        <v>5</v>
      </c>
      <c r="B37" s="4">
        <v>331541</v>
      </c>
      <c r="C37" s="4"/>
    </row>
    <row r="38" spans="1:3" ht="12.75">
      <c r="A38" s="2" t="s">
        <v>9</v>
      </c>
      <c r="B38" s="4">
        <v>110193</v>
      </c>
      <c r="C38" s="3">
        <f>B38/B37*100</f>
        <v>33.236613269550375</v>
      </c>
    </row>
    <row r="39" spans="1:3" ht="12.75">
      <c r="A39" s="2" t="s">
        <v>14</v>
      </c>
      <c r="B39" s="4">
        <v>103697</v>
      </c>
      <c r="C39" s="3">
        <f>B39/B38*100</f>
        <v>94.10488869528918</v>
      </c>
    </row>
    <row r="40" spans="1:3" ht="12.75">
      <c r="A40" s="2" t="s">
        <v>15</v>
      </c>
      <c r="B40" s="16">
        <f>B38-B39</f>
        <v>6496</v>
      </c>
      <c r="C40" s="3">
        <f>B40/B38*100</f>
        <v>5.8951113047108255</v>
      </c>
    </row>
    <row r="41" spans="1:5" ht="12.75">
      <c r="A41" s="22" t="s">
        <v>6</v>
      </c>
      <c r="B41" s="22"/>
      <c r="C41" s="22"/>
      <c r="D41" s="22"/>
      <c r="E41" s="22"/>
    </row>
  </sheetData>
  <mergeCells count="13">
    <mergeCell ref="B9:C9"/>
    <mergeCell ref="B8:C8"/>
    <mergeCell ref="B10:C10"/>
    <mergeCell ref="A41:E41"/>
    <mergeCell ref="A1:F1"/>
    <mergeCell ref="A2:F2"/>
    <mergeCell ref="A3:F3"/>
    <mergeCell ref="B4:C4"/>
    <mergeCell ref="B5:C5"/>
    <mergeCell ref="B6:C6"/>
    <mergeCell ref="A16:E16"/>
    <mergeCell ref="A18:F18"/>
    <mergeCell ref="B7:C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41"/>
  <sheetViews>
    <sheetView workbookViewId="0" topLeftCell="A1">
      <selection activeCell="F5" sqref="F5"/>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421875" style="0" bestFit="1" customWidth="1"/>
    <col min="6" max="6" width="8.28125" style="0" bestFit="1" customWidth="1"/>
    <col min="7" max="7" width="12.8515625" style="0" bestFit="1" customWidth="1"/>
    <col min="8" max="8" width="10.8515625" style="0" bestFit="1" customWidth="1"/>
  </cols>
  <sheetData>
    <row r="1" spans="1:10" ht="19.5" customHeight="1">
      <c r="A1" s="30" t="s">
        <v>92</v>
      </c>
      <c r="B1" s="30"/>
      <c r="C1" s="30"/>
      <c r="D1" s="30"/>
      <c r="E1" s="30"/>
      <c r="F1" s="30"/>
      <c r="G1" s="30"/>
      <c r="H1" s="30"/>
      <c r="I1" s="30"/>
      <c r="J1" s="30"/>
    </row>
    <row r="2" spans="1:6" ht="12.75">
      <c r="A2" s="11" t="s">
        <v>38</v>
      </c>
      <c r="B2" s="11"/>
      <c r="C2" s="11"/>
      <c r="D2" s="11"/>
      <c r="E2" s="11"/>
      <c r="F2" s="11"/>
    </row>
    <row r="3" spans="1:6" ht="12.75">
      <c r="A3" s="26"/>
      <c r="B3" s="26"/>
      <c r="C3" s="26"/>
      <c r="D3" s="26"/>
      <c r="E3" s="26"/>
      <c r="F3" s="26"/>
    </row>
    <row r="4" spans="1:8" ht="12.75">
      <c r="A4" s="2" t="s">
        <v>7</v>
      </c>
      <c r="B4" s="27" t="s">
        <v>8</v>
      </c>
      <c r="C4" s="27"/>
      <c r="D4" s="2" t="s">
        <v>11</v>
      </c>
      <c r="E4" s="2" t="s">
        <v>12</v>
      </c>
      <c r="F4" s="2" t="s">
        <v>13</v>
      </c>
      <c r="G4" s="2"/>
      <c r="H4" s="2"/>
    </row>
    <row r="5" spans="1:8" ht="12.75">
      <c r="A5" t="s">
        <v>68</v>
      </c>
      <c r="B5" s="29" t="s">
        <v>1</v>
      </c>
      <c r="C5" s="29"/>
      <c r="D5" s="1">
        <v>45387</v>
      </c>
      <c r="E5" s="5">
        <f>D5/B14*100</f>
        <v>45.938259109311744</v>
      </c>
      <c r="F5" s="1">
        <f>D5-D6</f>
        <v>26121</v>
      </c>
      <c r="G5" s="5"/>
      <c r="H5" s="1"/>
    </row>
    <row r="6" spans="1:9" ht="12.75">
      <c r="A6" t="s">
        <v>113</v>
      </c>
      <c r="B6" s="29" t="s">
        <v>0</v>
      </c>
      <c r="C6" s="29"/>
      <c r="D6" s="1">
        <v>19266</v>
      </c>
      <c r="E6" s="5">
        <f>D6/B14*100</f>
        <v>19.5</v>
      </c>
      <c r="F6" s="1"/>
      <c r="G6" s="5"/>
      <c r="H6" s="1"/>
      <c r="I6" s="1"/>
    </row>
    <row r="7" spans="1:9" ht="12.75">
      <c r="A7" t="s">
        <v>114</v>
      </c>
      <c r="B7" s="29" t="s">
        <v>2</v>
      </c>
      <c r="C7" s="29"/>
      <c r="D7" s="1">
        <v>18300</v>
      </c>
      <c r="E7" s="5">
        <f>D7/B14*100</f>
        <v>18.522267206477732</v>
      </c>
      <c r="F7" s="1"/>
      <c r="G7" s="5"/>
      <c r="H7" s="1"/>
      <c r="I7" s="1"/>
    </row>
    <row r="8" spans="1:9" ht="12.75">
      <c r="A8" t="s">
        <v>115</v>
      </c>
      <c r="B8" s="29" t="s">
        <v>3</v>
      </c>
      <c r="C8" s="29"/>
      <c r="D8" s="1">
        <v>11939</v>
      </c>
      <c r="E8" s="5">
        <f>D8/B14*100</f>
        <v>12.084008097165992</v>
      </c>
      <c r="F8" s="1"/>
      <c r="G8" s="5"/>
      <c r="H8" s="1"/>
      <c r="I8" s="1"/>
    </row>
    <row r="9" spans="1:7" ht="12.75">
      <c r="A9" t="s">
        <v>112</v>
      </c>
      <c r="B9" s="22" t="s">
        <v>99</v>
      </c>
      <c r="C9" s="22"/>
      <c r="D9" s="1">
        <v>3908</v>
      </c>
      <c r="E9" s="5">
        <f>D9/B14*100</f>
        <v>3.955465587044534</v>
      </c>
      <c r="F9" s="1"/>
      <c r="G9" s="5"/>
    </row>
    <row r="10" ht="12.75">
      <c r="D10" s="1"/>
    </row>
    <row r="11" spans="2:3" ht="12.75">
      <c r="B11" s="2"/>
      <c r="C11" s="6" t="s">
        <v>100</v>
      </c>
    </row>
    <row r="12" spans="1:3" ht="12.75">
      <c r="A12" s="2" t="s">
        <v>5</v>
      </c>
      <c r="B12" s="4">
        <v>400139</v>
      </c>
      <c r="C12" s="4"/>
    </row>
    <row r="13" spans="1:3" ht="12.75">
      <c r="A13" s="2" t="s">
        <v>9</v>
      </c>
      <c r="B13" s="4">
        <v>117653</v>
      </c>
      <c r="C13" s="3">
        <f>B13/B12*100</f>
        <v>29.403032446224938</v>
      </c>
    </row>
    <row r="14" spans="1:3" ht="12.75">
      <c r="A14" s="2" t="s">
        <v>14</v>
      </c>
      <c r="B14" s="4">
        <v>98800</v>
      </c>
      <c r="C14" s="3">
        <f>B14/B13*100</f>
        <v>83.97575922415919</v>
      </c>
    </row>
    <row r="15" spans="1:3" ht="12.75">
      <c r="A15" s="2" t="s">
        <v>15</v>
      </c>
      <c r="B15" s="16">
        <f>B13-B14</f>
        <v>18853</v>
      </c>
      <c r="C15" s="3">
        <f>B15/B13*100</f>
        <v>16.02424077584082</v>
      </c>
    </row>
    <row r="16" spans="1:5" ht="12.75">
      <c r="A16" s="22" t="s">
        <v>6</v>
      </c>
      <c r="B16" s="22"/>
      <c r="C16" s="22"/>
      <c r="D16" s="22"/>
      <c r="E16" s="22"/>
    </row>
    <row r="18" spans="1:6" ht="12.75">
      <c r="A18" s="11" t="s">
        <v>39</v>
      </c>
      <c r="B18" s="11"/>
      <c r="C18" s="11"/>
      <c r="D18" s="11"/>
      <c r="E18" s="11"/>
      <c r="F18" s="11"/>
    </row>
    <row r="20" spans="1:3" ht="12.75">
      <c r="A20" s="2" t="s">
        <v>8</v>
      </c>
      <c r="B20" s="2" t="s">
        <v>11</v>
      </c>
      <c r="C20" s="2" t="s">
        <v>17</v>
      </c>
    </row>
    <row r="21" spans="1:3" ht="12.75">
      <c r="A21" s="19" t="s">
        <v>1</v>
      </c>
      <c r="B21" s="1">
        <v>44329</v>
      </c>
      <c r="C21" s="3">
        <f>B21/B39*100</f>
        <v>40.44506081037928</v>
      </c>
    </row>
    <row r="22" spans="1:3" ht="12.75">
      <c r="A22" s="19" t="s">
        <v>0</v>
      </c>
      <c r="B22" s="1">
        <v>19116</v>
      </c>
      <c r="C22" s="3">
        <f>B22/B39*100</f>
        <v>17.44112843626543</v>
      </c>
    </row>
    <row r="23" spans="1:7" ht="12.75">
      <c r="A23" s="19" t="s">
        <v>2</v>
      </c>
      <c r="B23" s="1">
        <v>12526</v>
      </c>
      <c r="C23" s="3">
        <f>B23/B39*100</f>
        <v>11.428519292355137</v>
      </c>
      <c r="G23" s="19"/>
    </row>
    <row r="24" spans="1:7" ht="12.75">
      <c r="A24" s="19" t="s">
        <v>3</v>
      </c>
      <c r="B24" s="1">
        <v>10079</v>
      </c>
      <c r="C24" s="3">
        <f>B24/B39*100</f>
        <v>9.195916170177822</v>
      </c>
      <c r="G24" s="19"/>
    </row>
    <row r="25" spans="1:7" ht="12.75">
      <c r="A25" s="19" t="s">
        <v>4</v>
      </c>
      <c r="B25" s="1">
        <v>7763</v>
      </c>
      <c r="C25" s="3">
        <f>B25/B39*100</f>
        <v>7.082835323850624</v>
      </c>
      <c r="G25" s="19"/>
    </row>
    <row r="26" spans="1:7" ht="12.75">
      <c r="A26" s="19" t="s">
        <v>64</v>
      </c>
      <c r="B26" s="1">
        <v>4001</v>
      </c>
      <c r="C26" s="3">
        <f>B26/B39*100</f>
        <v>3.6504475242465992</v>
      </c>
      <c r="G26" s="19"/>
    </row>
    <row r="27" spans="1:7" ht="12.75">
      <c r="A27" s="19" t="s">
        <v>66</v>
      </c>
      <c r="B27" s="1">
        <v>2977</v>
      </c>
      <c r="C27" s="3">
        <f>B27/B39*100</f>
        <v>2.716166528288459</v>
      </c>
      <c r="G27" s="19"/>
    </row>
    <row r="28" spans="1:7" ht="12.75">
      <c r="A28" s="19" t="s">
        <v>99</v>
      </c>
      <c r="B28" s="1">
        <v>1844</v>
      </c>
      <c r="C28" s="3">
        <f>B28/B39*100</f>
        <v>1.682435699752744</v>
      </c>
      <c r="G28" s="19"/>
    </row>
    <row r="29" spans="1:7" ht="12.75">
      <c r="A29" s="19" t="s">
        <v>80</v>
      </c>
      <c r="B29" s="1">
        <v>1835</v>
      </c>
      <c r="C29" s="3">
        <f>B29/B39*100</f>
        <v>1.6742242456867056</v>
      </c>
      <c r="G29" s="19"/>
    </row>
    <row r="30" spans="1:7" ht="12.75">
      <c r="A30" s="19" t="s">
        <v>94</v>
      </c>
      <c r="B30" s="1">
        <v>1710</v>
      </c>
      <c r="C30" s="3">
        <f>B30/B39*100</f>
        <v>1.5601762725472843</v>
      </c>
      <c r="G30" s="19"/>
    </row>
    <row r="31" spans="1:7" ht="12.75">
      <c r="A31" s="19" t="s">
        <v>95</v>
      </c>
      <c r="B31" s="1">
        <v>1149</v>
      </c>
      <c r="C31" s="3">
        <f>B31/B39*100</f>
        <v>1.0483289690975612</v>
      </c>
      <c r="G31" s="19"/>
    </row>
    <row r="32" spans="1:7" ht="12.75">
      <c r="A32" s="19" t="s">
        <v>96</v>
      </c>
      <c r="B32" s="1">
        <v>818</v>
      </c>
      <c r="C32" s="3">
        <f>B32/B39*100</f>
        <v>0.7463299362243735</v>
      </c>
      <c r="G32" s="19"/>
    </row>
    <row r="33" spans="1:7" ht="12.75">
      <c r="A33" s="19" t="s">
        <v>88</v>
      </c>
      <c r="B33" s="1">
        <v>784</v>
      </c>
      <c r="C33" s="3">
        <f>B33/B39*100</f>
        <v>0.7153088875304507</v>
      </c>
      <c r="G33" s="19"/>
    </row>
    <row r="34" spans="1:7" ht="12.75">
      <c r="A34" s="19" t="s">
        <v>97</v>
      </c>
      <c r="B34" s="1">
        <v>672</v>
      </c>
      <c r="C34" s="3">
        <f>B34/B39*100</f>
        <v>0.6131219035975293</v>
      </c>
      <c r="G34" s="19"/>
    </row>
    <row r="35" spans="2:7" ht="12.75">
      <c r="B35" s="1"/>
      <c r="C35" s="3"/>
      <c r="G35" s="19"/>
    </row>
    <row r="36" spans="2:3" ht="12.75" customHeight="1">
      <c r="B36" s="2"/>
      <c r="C36" s="2" t="s">
        <v>100</v>
      </c>
    </row>
    <row r="37" spans="1:3" ht="12.75">
      <c r="A37" s="2" t="s">
        <v>5</v>
      </c>
      <c r="B37" s="4">
        <v>400139</v>
      </c>
      <c r="C37" s="4"/>
    </row>
    <row r="38" spans="1:3" ht="12.75">
      <c r="A38" s="2" t="s">
        <v>9</v>
      </c>
      <c r="B38" s="4">
        <v>117653</v>
      </c>
      <c r="C38" s="3">
        <f>B38/B37*100</f>
        <v>29.403032446224938</v>
      </c>
    </row>
    <row r="39" spans="1:3" ht="12.75">
      <c r="A39" s="2" t="s">
        <v>14</v>
      </c>
      <c r="B39" s="4">
        <v>109603</v>
      </c>
      <c r="C39" s="3">
        <f>B39/B38*100</f>
        <v>93.15784552880079</v>
      </c>
    </row>
    <row r="40" spans="1:3" ht="12.75">
      <c r="A40" s="2" t="s">
        <v>15</v>
      </c>
      <c r="B40" s="16">
        <f>B38-B39</f>
        <v>8050</v>
      </c>
      <c r="C40" s="3">
        <f>B40/B38*100</f>
        <v>6.842154471199205</v>
      </c>
    </row>
    <row r="41" spans="1:5" ht="12.75">
      <c r="A41" s="22" t="s">
        <v>6</v>
      </c>
      <c r="B41" s="22"/>
      <c r="C41" s="22"/>
      <c r="D41" s="22"/>
      <c r="E41" s="22"/>
    </row>
  </sheetData>
  <mergeCells count="10">
    <mergeCell ref="A3:F3"/>
    <mergeCell ref="A1:J1"/>
    <mergeCell ref="B4:C4"/>
    <mergeCell ref="B5:C5"/>
    <mergeCell ref="A41:E41"/>
    <mergeCell ref="B9:C9"/>
    <mergeCell ref="A16:E16"/>
    <mergeCell ref="B6:C6"/>
    <mergeCell ref="B7:C7"/>
    <mergeCell ref="B8:C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24" t="s">
        <v>92</v>
      </c>
      <c r="B1" s="24"/>
      <c r="C1" s="24"/>
      <c r="D1" s="24"/>
      <c r="E1" s="24"/>
      <c r="F1" s="24"/>
    </row>
    <row r="2" spans="1:6" ht="12.75">
      <c r="A2" s="25" t="s">
        <v>22</v>
      </c>
      <c r="B2" s="25"/>
      <c r="C2" s="25"/>
      <c r="D2" s="25"/>
      <c r="E2" s="25"/>
      <c r="F2" s="25"/>
    </row>
    <row r="3" spans="1:6" ht="12.75">
      <c r="A3" s="26"/>
      <c r="B3" s="26"/>
      <c r="C3" s="26"/>
      <c r="D3" s="26"/>
      <c r="E3" s="26"/>
      <c r="F3" s="26"/>
    </row>
    <row r="4" spans="1:8" ht="12.75">
      <c r="A4" s="2" t="s">
        <v>7</v>
      </c>
      <c r="B4" s="27" t="s">
        <v>8</v>
      </c>
      <c r="C4" s="27"/>
      <c r="D4" s="2" t="s">
        <v>11</v>
      </c>
      <c r="E4" s="2" t="s">
        <v>12</v>
      </c>
      <c r="F4" s="2" t="s">
        <v>13</v>
      </c>
      <c r="G4" s="2"/>
      <c r="H4" s="2"/>
    </row>
    <row r="5" spans="1:9" ht="12.75">
      <c r="A5" t="s">
        <v>69</v>
      </c>
      <c r="B5" s="29" t="s">
        <v>0</v>
      </c>
      <c r="C5" s="29"/>
      <c r="D5" s="1">
        <v>48421</v>
      </c>
      <c r="E5" s="5">
        <f>D5/B14*100</f>
        <v>40.60256926276246</v>
      </c>
      <c r="F5" s="1">
        <f>D5-D6</f>
        <v>17807</v>
      </c>
      <c r="G5" s="5"/>
      <c r="H5" s="1"/>
      <c r="I5" s="1"/>
    </row>
    <row r="6" spans="1:7" ht="12.75">
      <c r="A6" t="s">
        <v>116</v>
      </c>
      <c r="B6" s="29" t="s">
        <v>2</v>
      </c>
      <c r="C6" s="29"/>
      <c r="D6" s="1">
        <v>30614</v>
      </c>
      <c r="E6" s="5">
        <f>D6/B14*100</f>
        <v>25.670825786543233</v>
      </c>
      <c r="F6" s="1"/>
      <c r="G6" s="5"/>
    </row>
    <row r="7" spans="1:8" ht="12.75">
      <c r="A7" t="s">
        <v>117</v>
      </c>
      <c r="B7" s="29" t="s">
        <v>1</v>
      </c>
      <c r="C7" s="29"/>
      <c r="D7" s="1">
        <v>29514</v>
      </c>
      <c r="E7" s="5">
        <f>D7/B14*100</f>
        <v>24.748440330046286</v>
      </c>
      <c r="F7" s="1"/>
      <c r="G7" s="5"/>
      <c r="H7" s="1"/>
    </row>
    <row r="8" spans="1:7" ht="12.75">
      <c r="A8" t="s">
        <v>118</v>
      </c>
      <c r="B8" s="29" t="s">
        <v>3</v>
      </c>
      <c r="C8" s="29"/>
      <c r="D8" s="1">
        <v>8884</v>
      </c>
      <c r="E8" s="5">
        <f>D8/B14*100</f>
        <v>7.449520359562621</v>
      </c>
      <c r="F8" s="1"/>
      <c r="G8" s="5"/>
    </row>
    <row r="9" spans="1:7" ht="12.75">
      <c r="A9" t="s">
        <v>119</v>
      </c>
      <c r="B9" s="29" t="s">
        <v>99</v>
      </c>
      <c r="C9" s="29"/>
      <c r="D9" s="1">
        <v>1823</v>
      </c>
      <c r="E9" s="5">
        <f>D9/B14*100</f>
        <v>1.5286442610853963</v>
      </c>
      <c r="F9" s="1"/>
      <c r="G9" s="5"/>
    </row>
    <row r="10" spans="6:7" ht="12.75">
      <c r="F10" s="1"/>
      <c r="G10" s="5"/>
    </row>
    <row r="11" spans="2:3" ht="12.75">
      <c r="B11" s="2"/>
      <c r="C11" s="6" t="s">
        <v>100</v>
      </c>
    </row>
    <row r="12" spans="1:3" ht="12.75">
      <c r="A12" s="2" t="s">
        <v>5</v>
      </c>
      <c r="B12" s="4">
        <v>364764</v>
      </c>
      <c r="C12" s="4"/>
    </row>
    <row r="13" spans="1:3" ht="12.75">
      <c r="A13" s="2" t="s">
        <v>9</v>
      </c>
      <c r="B13" s="4">
        <v>129626</v>
      </c>
      <c r="C13" s="3">
        <f>B13/B12*100</f>
        <v>35.53694991830334</v>
      </c>
    </row>
    <row r="14" spans="1:3" ht="12.75">
      <c r="A14" s="2" t="s">
        <v>14</v>
      </c>
      <c r="B14" s="4">
        <v>119256</v>
      </c>
      <c r="C14" s="3">
        <f>B14/B13*100</f>
        <v>92.00006171601376</v>
      </c>
    </row>
    <row r="15" spans="1:3" ht="12.75">
      <c r="A15" s="2" t="s">
        <v>15</v>
      </c>
      <c r="B15" s="16">
        <f>B13-B14</f>
        <v>10370</v>
      </c>
      <c r="C15" s="3">
        <f>B15/B13*100</f>
        <v>7.9999382839862365</v>
      </c>
    </row>
    <row r="16" spans="1:5" ht="12.75">
      <c r="A16" s="22" t="s">
        <v>6</v>
      </c>
      <c r="B16" s="22"/>
      <c r="C16" s="22"/>
      <c r="D16" s="22"/>
      <c r="E16" s="22"/>
    </row>
    <row r="18" spans="1:6" ht="12.75">
      <c r="A18" s="25" t="s">
        <v>23</v>
      </c>
      <c r="B18" s="25"/>
      <c r="C18" s="25"/>
      <c r="D18" s="25"/>
      <c r="E18" s="25"/>
      <c r="F18" s="25"/>
    </row>
    <row r="20" spans="1:7" ht="12.75">
      <c r="A20" s="2" t="s">
        <v>8</v>
      </c>
      <c r="B20" s="2" t="s">
        <v>11</v>
      </c>
      <c r="C20" s="2" t="s">
        <v>17</v>
      </c>
      <c r="G20" s="19"/>
    </row>
    <row r="21" spans="1:7" ht="12.75">
      <c r="A21" s="19" t="s">
        <v>0</v>
      </c>
      <c r="B21" s="1">
        <v>43666</v>
      </c>
      <c r="C21" s="3">
        <f>B21/B39*100</f>
        <v>35.35279115896854</v>
      </c>
      <c r="G21" s="19"/>
    </row>
    <row r="22" spans="1:7" ht="12.75">
      <c r="A22" s="19" t="s">
        <v>1</v>
      </c>
      <c r="B22" s="1">
        <v>29221</v>
      </c>
      <c r="C22" s="3">
        <f>B22/B39*100</f>
        <v>23.657855321216044</v>
      </c>
      <c r="G22" s="19"/>
    </row>
    <row r="23" spans="1:7" ht="12.75">
      <c r="A23" s="19" t="s">
        <v>2</v>
      </c>
      <c r="B23" s="1">
        <v>23837</v>
      </c>
      <c r="C23" s="3">
        <f>B23/B39*100</f>
        <v>19.29887058252034</v>
      </c>
      <c r="F23" s="3"/>
      <c r="G23" s="19"/>
    </row>
    <row r="24" spans="1:7" ht="12.75">
      <c r="A24" s="19" t="s">
        <v>3</v>
      </c>
      <c r="B24" s="1">
        <v>9658</v>
      </c>
      <c r="C24" s="3">
        <f>B24/B39*100</f>
        <v>7.819293203254666</v>
      </c>
      <c r="G24" s="19"/>
    </row>
    <row r="25" spans="1:7" ht="12.75">
      <c r="A25" s="19" t="s">
        <v>64</v>
      </c>
      <c r="B25" s="1">
        <v>6039</v>
      </c>
      <c r="C25" s="3">
        <f>B25/B39*100</f>
        <v>4.889284702262883</v>
      </c>
      <c r="G25" s="19"/>
    </row>
    <row r="26" spans="1:7" ht="12.75">
      <c r="A26" s="19" t="s">
        <v>4</v>
      </c>
      <c r="B26" s="1">
        <v>3206</v>
      </c>
      <c r="C26" s="3">
        <f>B26/B39*100</f>
        <v>2.5956361575517146</v>
      </c>
      <c r="G26" s="19"/>
    </row>
    <row r="27" spans="1:7" ht="12.75">
      <c r="A27" s="19" t="s">
        <v>66</v>
      </c>
      <c r="B27" s="1">
        <v>2902</v>
      </c>
      <c r="C27" s="3">
        <f>B27/B39*100</f>
        <v>2.349512204995345</v>
      </c>
      <c r="G27" s="19"/>
    </row>
    <row r="28" spans="1:7" ht="12.75">
      <c r="A28" s="19" t="s">
        <v>96</v>
      </c>
      <c r="B28" s="1">
        <v>1028</v>
      </c>
      <c r="C28" s="3">
        <f>B28/B39*100</f>
        <v>0.8322875764077238</v>
      </c>
      <c r="G28" s="19"/>
    </row>
    <row r="29" spans="1:7" ht="12.75">
      <c r="A29" s="19" t="s">
        <v>99</v>
      </c>
      <c r="B29" s="1">
        <v>907</v>
      </c>
      <c r="C29" s="3">
        <f>B29/B39*100</f>
        <v>0.7343237663441687</v>
      </c>
      <c r="G29" s="19"/>
    </row>
    <row r="30" spans="1:7" ht="12.75">
      <c r="A30" s="19" t="s">
        <v>80</v>
      </c>
      <c r="B30" s="1">
        <v>803</v>
      </c>
      <c r="C30" s="3">
        <f>B30/B39*100</f>
        <v>0.6501234667854107</v>
      </c>
      <c r="G30" s="19"/>
    </row>
    <row r="31" spans="1:7" ht="12.75">
      <c r="A31" s="19" t="s">
        <v>94</v>
      </c>
      <c r="B31" s="1">
        <v>779</v>
      </c>
      <c r="C31" s="3">
        <f>B31/B39*100</f>
        <v>0.6306926284256973</v>
      </c>
      <c r="G31" s="19"/>
    </row>
    <row r="32" spans="1:7" ht="12.75">
      <c r="A32" s="19" t="s">
        <v>95</v>
      </c>
      <c r="B32" s="1">
        <v>675</v>
      </c>
      <c r="C32" s="3">
        <f>B32/B39*100</f>
        <v>0.5464923288669392</v>
      </c>
      <c r="G32" s="19"/>
    </row>
    <row r="33" spans="1:7" ht="12.75">
      <c r="A33" s="19" t="s">
        <v>97</v>
      </c>
      <c r="B33" s="1">
        <v>440</v>
      </c>
      <c r="C33" s="3">
        <f>B33/B39*100</f>
        <v>0.35623203659474556</v>
      </c>
      <c r="G33" s="19"/>
    </row>
    <row r="34" spans="1:3" ht="12.75">
      <c r="A34" s="19" t="s">
        <v>88</v>
      </c>
      <c r="B34" s="1">
        <v>354</v>
      </c>
      <c r="C34" s="3">
        <f>B34/B39*100</f>
        <v>0.2866048658057726</v>
      </c>
    </row>
    <row r="35" spans="2:3" ht="12.75">
      <c r="B35" s="1"/>
      <c r="C35" s="3"/>
    </row>
    <row r="36" spans="2:3" ht="12.75" customHeight="1">
      <c r="B36" s="2"/>
      <c r="C36" s="2" t="s">
        <v>100</v>
      </c>
    </row>
    <row r="37" spans="1:3" ht="12.75">
      <c r="A37" s="2" t="s">
        <v>5</v>
      </c>
      <c r="B37" s="4">
        <v>364764</v>
      </c>
      <c r="C37" s="4"/>
    </row>
    <row r="38" spans="1:3" ht="12.75">
      <c r="A38" s="2" t="s">
        <v>9</v>
      </c>
      <c r="B38" s="4">
        <v>129626</v>
      </c>
      <c r="C38" s="3">
        <f>B38/B37*100</f>
        <v>35.53694991830334</v>
      </c>
    </row>
    <row r="39" spans="1:3" ht="12.75">
      <c r="A39" s="2" t="s">
        <v>14</v>
      </c>
      <c r="B39" s="4">
        <v>123515</v>
      </c>
      <c r="C39" s="3">
        <f>B39/B38*100</f>
        <v>95.28566799870396</v>
      </c>
    </row>
    <row r="40" spans="1:3" ht="12.75">
      <c r="A40" s="2" t="s">
        <v>15</v>
      </c>
      <c r="B40" s="16">
        <f>B38-B39</f>
        <v>6111</v>
      </c>
      <c r="C40" s="3">
        <f>B40/B38*100</f>
        <v>4.714332001296037</v>
      </c>
    </row>
    <row r="41" spans="1:5" ht="12.75">
      <c r="A41" s="22" t="s">
        <v>6</v>
      </c>
      <c r="B41" s="22"/>
      <c r="C41" s="22"/>
      <c r="D41" s="22"/>
      <c r="E41" s="22"/>
    </row>
  </sheetData>
  <mergeCells count="12">
    <mergeCell ref="B4:C4"/>
    <mergeCell ref="B7:C7"/>
    <mergeCell ref="B5:C5"/>
    <mergeCell ref="A1:F1"/>
    <mergeCell ref="A2:F2"/>
    <mergeCell ref="A3:F3"/>
    <mergeCell ref="A41:E41"/>
    <mergeCell ref="B6:C6"/>
    <mergeCell ref="A16:E16"/>
    <mergeCell ref="A18:F18"/>
    <mergeCell ref="B9:C9"/>
    <mergeCell ref="B8:C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1"/>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24" t="s">
        <v>92</v>
      </c>
      <c r="B1" s="24"/>
      <c r="C1" s="24"/>
      <c r="D1" s="24"/>
      <c r="E1" s="24"/>
      <c r="F1" s="24"/>
    </row>
    <row r="2" spans="1:6" ht="12.75">
      <c r="A2" s="25" t="s">
        <v>24</v>
      </c>
      <c r="B2" s="25"/>
      <c r="C2" s="25"/>
      <c r="D2" s="25"/>
      <c r="E2" s="25"/>
      <c r="F2" s="25"/>
    </row>
    <row r="3" spans="1:6" ht="12.75">
      <c r="A3" s="26"/>
      <c r="B3" s="26"/>
      <c r="C3" s="26"/>
      <c r="D3" s="26"/>
      <c r="E3" s="26"/>
      <c r="F3" s="26"/>
    </row>
    <row r="4" spans="1:8" ht="12.75">
      <c r="A4" s="2" t="s">
        <v>7</v>
      </c>
      <c r="B4" s="27" t="s">
        <v>8</v>
      </c>
      <c r="C4" s="27"/>
      <c r="D4" s="2" t="s">
        <v>11</v>
      </c>
      <c r="E4" s="2" t="s">
        <v>12</v>
      </c>
      <c r="F4" s="2" t="s">
        <v>13</v>
      </c>
      <c r="G4" s="2"/>
      <c r="H4" s="2"/>
    </row>
    <row r="5" spans="1:9" ht="12.75">
      <c r="A5" t="s">
        <v>70</v>
      </c>
      <c r="B5" s="29" t="s">
        <v>0</v>
      </c>
      <c r="C5" s="29"/>
      <c r="D5" s="1">
        <v>44850</v>
      </c>
      <c r="E5" s="5">
        <f>D5/B14*100</f>
        <v>37.42802303262956</v>
      </c>
      <c r="F5" s="1">
        <f>D5-D6</f>
        <v>6812</v>
      </c>
      <c r="G5" s="5"/>
      <c r="H5" s="1"/>
      <c r="I5" s="1"/>
    </row>
    <row r="6" spans="1:8" ht="12.75">
      <c r="A6" t="s">
        <v>81</v>
      </c>
      <c r="B6" s="29" t="s">
        <v>1</v>
      </c>
      <c r="C6" s="29"/>
      <c r="D6" s="1">
        <v>38038</v>
      </c>
      <c r="E6" s="5">
        <f>D6/B14*100</f>
        <v>31.74330301260119</v>
      </c>
      <c r="F6" s="1"/>
      <c r="G6" s="5"/>
      <c r="H6" s="1"/>
    </row>
    <row r="7" spans="1:7" ht="12.75">
      <c r="A7" t="s">
        <v>82</v>
      </c>
      <c r="B7" s="29" t="s">
        <v>2</v>
      </c>
      <c r="C7" s="29"/>
      <c r="D7" s="1">
        <v>22177</v>
      </c>
      <c r="E7" s="5">
        <f>D7/B14*100</f>
        <v>18.507051656513394</v>
      </c>
      <c r="F7" s="1"/>
      <c r="G7" s="5"/>
    </row>
    <row r="8" spans="1:7" ht="12.75">
      <c r="A8" t="s">
        <v>120</v>
      </c>
      <c r="B8" s="29" t="s">
        <v>3</v>
      </c>
      <c r="C8" s="29"/>
      <c r="D8" s="1">
        <v>11788</v>
      </c>
      <c r="E8" s="5">
        <f>D8/B14*100</f>
        <v>9.837269465075524</v>
      </c>
      <c r="F8" s="1"/>
      <c r="G8" s="5"/>
    </row>
    <row r="9" spans="1:7" ht="12.75">
      <c r="A9" t="s">
        <v>121</v>
      </c>
      <c r="B9" s="29" t="s">
        <v>99</v>
      </c>
      <c r="C9" s="29"/>
      <c r="D9" s="1">
        <v>2977</v>
      </c>
      <c r="E9" s="5">
        <f>D9/B14*100</f>
        <v>2.484352833180339</v>
      </c>
      <c r="F9" s="1"/>
      <c r="G9" s="5"/>
    </row>
    <row r="11" spans="2:3" ht="12.75">
      <c r="B11" s="2"/>
      <c r="C11" s="6" t="s">
        <v>100</v>
      </c>
    </row>
    <row r="12" spans="1:3" ht="12.75">
      <c r="A12" s="2" t="s">
        <v>5</v>
      </c>
      <c r="B12" s="4">
        <v>389978</v>
      </c>
      <c r="C12" s="4"/>
    </row>
    <row r="13" spans="1:3" ht="12.75">
      <c r="A13" s="2" t="s">
        <v>9</v>
      </c>
      <c r="B13" s="4">
        <v>130792</v>
      </c>
      <c r="C13" s="3">
        <f>B13/B12*100</f>
        <v>33.5383021606347</v>
      </c>
    </row>
    <row r="14" spans="1:3" ht="12.75">
      <c r="A14" s="2" t="s">
        <v>14</v>
      </c>
      <c r="B14" s="4">
        <v>119830</v>
      </c>
      <c r="C14" s="3">
        <f>B14/B13*100</f>
        <v>91.61875344057741</v>
      </c>
    </row>
    <row r="15" spans="1:3" ht="12.75">
      <c r="A15" s="2" t="s">
        <v>15</v>
      </c>
      <c r="B15" s="16">
        <f>B13-B14</f>
        <v>10962</v>
      </c>
      <c r="C15" s="3">
        <f>B15/B13*100</f>
        <v>8.381246559422594</v>
      </c>
    </row>
    <row r="16" spans="1:5" ht="12.75">
      <c r="A16" s="22" t="s">
        <v>6</v>
      </c>
      <c r="B16" s="22"/>
      <c r="C16" s="22"/>
      <c r="D16" s="22"/>
      <c r="E16" s="22"/>
    </row>
    <row r="18" spans="1:6" ht="12.75">
      <c r="A18" s="25" t="s">
        <v>25</v>
      </c>
      <c r="B18" s="25"/>
      <c r="C18" s="25"/>
      <c r="D18" s="25"/>
      <c r="E18" s="25"/>
      <c r="F18" s="25"/>
    </row>
    <row r="20" spans="1:3" ht="12.75">
      <c r="A20" s="2" t="s">
        <v>8</v>
      </c>
      <c r="B20" s="2" t="s">
        <v>11</v>
      </c>
      <c r="C20" s="2" t="s">
        <v>17</v>
      </c>
    </row>
    <row r="21" spans="1:3" ht="12.75">
      <c r="A21" s="19" t="s">
        <v>1</v>
      </c>
      <c r="B21" s="1">
        <v>40551</v>
      </c>
      <c r="C21" s="3">
        <f>B21/B39*100</f>
        <v>32.69688197966473</v>
      </c>
    </row>
    <row r="22" spans="1:7" ht="12.75">
      <c r="A22" s="19" t="s">
        <v>0</v>
      </c>
      <c r="B22" s="1">
        <v>38191</v>
      </c>
      <c r="C22" s="3">
        <f>B22/B39*100</f>
        <v>30.793978439135305</v>
      </c>
      <c r="G22" s="19"/>
    </row>
    <row r="23" spans="1:7" ht="12.75">
      <c r="A23" s="19" t="s">
        <v>2</v>
      </c>
      <c r="B23" s="1">
        <v>16575</v>
      </c>
      <c r="C23" s="3">
        <f>B23/B39*100</f>
        <v>13.364672111981035</v>
      </c>
      <c r="G23" s="19"/>
    </row>
    <row r="24" spans="1:7" ht="12.75">
      <c r="A24" s="19" t="s">
        <v>3</v>
      </c>
      <c r="B24" s="1">
        <v>11863</v>
      </c>
      <c r="C24" s="3">
        <f>B24/B39*100</f>
        <v>9.565315551398553</v>
      </c>
      <c r="G24" s="19"/>
    </row>
    <row r="25" spans="1:7" ht="12.75">
      <c r="A25" s="19" t="s">
        <v>64</v>
      </c>
      <c r="B25" s="1">
        <v>3846</v>
      </c>
      <c r="C25" s="3">
        <f>B25/B39*100</f>
        <v>3.1010877190153283</v>
      </c>
      <c r="G25" s="19"/>
    </row>
    <row r="26" spans="1:7" ht="12.75">
      <c r="A26" s="19" t="s">
        <v>4</v>
      </c>
      <c r="B26" s="1">
        <v>3823</v>
      </c>
      <c r="C26" s="3">
        <f>B26/B39*100</f>
        <v>3.0825424726457618</v>
      </c>
      <c r="G26" s="19"/>
    </row>
    <row r="27" spans="1:7" ht="12.75">
      <c r="A27" s="19" t="s">
        <v>66</v>
      </c>
      <c r="B27" s="1">
        <v>2387</v>
      </c>
      <c r="C27" s="3">
        <f>B27/B39*100</f>
        <v>1.9246740471371784</v>
      </c>
      <c r="G27" s="19"/>
    </row>
    <row r="28" spans="1:7" ht="12.75">
      <c r="A28" s="19" t="s">
        <v>94</v>
      </c>
      <c r="B28" s="1">
        <v>1474</v>
      </c>
      <c r="C28" s="3">
        <f>B28/B39*100</f>
        <v>1.188508397771345</v>
      </c>
      <c r="G28" s="19"/>
    </row>
    <row r="29" spans="1:7" ht="12.75">
      <c r="A29" s="19" t="s">
        <v>99</v>
      </c>
      <c r="B29" s="1">
        <v>1261</v>
      </c>
      <c r="C29" s="3">
        <f>B29/B39*100</f>
        <v>1.016763290087969</v>
      </c>
      <c r="G29" s="19"/>
    </row>
    <row r="30" spans="1:7" ht="12.75">
      <c r="A30" s="19" t="s">
        <v>80</v>
      </c>
      <c r="B30" s="1">
        <v>1067</v>
      </c>
      <c r="C30" s="3">
        <f>B30/B39*100</f>
        <v>0.8603381685359738</v>
      </c>
      <c r="G30" s="19"/>
    </row>
    <row r="31" spans="1:7" ht="12.75">
      <c r="A31" s="19" t="s">
        <v>96</v>
      </c>
      <c r="B31" s="1">
        <v>973</v>
      </c>
      <c r="C31" s="3">
        <f>B31/B39*100</f>
        <v>0.7845445529386152</v>
      </c>
      <c r="G31" s="19"/>
    </row>
    <row r="32" spans="1:7" ht="12.75">
      <c r="A32" s="19" t="s">
        <v>95</v>
      </c>
      <c r="B32" s="1">
        <v>950</v>
      </c>
      <c r="C32" s="3">
        <f>B32/B39*100</f>
        <v>0.7659993065690488</v>
      </c>
      <c r="G32" s="19"/>
    </row>
    <row r="33" spans="1:7" ht="12.75">
      <c r="A33" s="19" t="s">
        <v>97</v>
      </c>
      <c r="B33" s="1">
        <v>531</v>
      </c>
      <c r="C33" s="3">
        <f>B33/B39*100</f>
        <v>0.428153296619121</v>
      </c>
      <c r="G33" s="19"/>
    </row>
    <row r="34" spans="1:7" ht="12.75">
      <c r="A34" s="19" t="s">
        <v>88</v>
      </c>
      <c r="B34" s="1">
        <v>529</v>
      </c>
      <c r="C34" s="3">
        <f>B34/B39*100</f>
        <v>0.42654066650002825</v>
      </c>
      <c r="G34" s="19"/>
    </row>
    <row r="35" spans="2:3" ht="12.75">
      <c r="B35" s="1"/>
      <c r="C35" s="3"/>
    </row>
    <row r="36" spans="2:3" ht="12.75" customHeight="1">
      <c r="B36" s="2"/>
      <c r="C36" s="2" t="s">
        <v>100</v>
      </c>
    </row>
    <row r="37" spans="1:3" ht="12.75">
      <c r="A37" s="2" t="s">
        <v>5</v>
      </c>
      <c r="B37" s="4">
        <v>389978</v>
      </c>
      <c r="C37" s="4"/>
    </row>
    <row r="38" spans="1:3" ht="12.75">
      <c r="A38" s="2" t="s">
        <v>9</v>
      </c>
      <c r="B38" s="4">
        <v>130792</v>
      </c>
      <c r="C38" s="3">
        <f>B38/B37*100</f>
        <v>33.5383021606347</v>
      </c>
    </row>
    <row r="39" spans="1:3" ht="12.75">
      <c r="A39" s="2" t="s">
        <v>14</v>
      </c>
      <c r="B39" s="4">
        <v>124021</v>
      </c>
      <c r="C39" s="3">
        <f>B39/B38*100</f>
        <v>94.82307786408954</v>
      </c>
    </row>
    <row r="40" spans="1:3" ht="12.75">
      <c r="A40" s="2" t="s">
        <v>15</v>
      </c>
      <c r="B40" s="16">
        <f>B38-B39</f>
        <v>6771</v>
      </c>
      <c r="C40" s="3">
        <f>B40/B38*100</f>
        <v>5.176922135910454</v>
      </c>
    </row>
    <row r="41" spans="1:5" ht="12.75">
      <c r="A41" s="22" t="s">
        <v>6</v>
      </c>
      <c r="B41" s="22"/>
      <c r="C41" s="22"/>
      <c r="D41" s="22"/>
      <c r="E41" s="22"/>
    </row>
  </sheetData>
  <mergeCells count="12">
    <mergeCell ref="A18:F18"/>
    <mergeCell ref="A16:E16"/>
    <mergeCell ref="A41:E41"/>
    <mergeCell ref="A1:F1"/>
    <mergeCell ref="A2:F2"/>
    <mergeCell ref="A3:F3"/>
    <mergeCell ref="B4:C4"/>
    <mergeCell ref="B5:C5"/>
    <mergeCell ref="B6:C6"/>
    <mergeCell ref="B9:C9"/>
    <mergeCell ref="B7:C7"/>
    <mergeCell ref="B8:C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42"/>
  <sheetViews>
    <sheetView workbookViewId="0" topLeftCell="A1">
      <selection activeCell="A42" sqref="A42:E42"/>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24" t="s">
        <v>92</v>
      </c>
      <c r="B1" s="24"/>
      <c r="C1" s="24"/>
      <c r="D1" s="24"/>
      <c r="E1" s="24"/>
      <c r="F1" s="24"/>
    </row>
    <row r="2" spans="1:6" ht="12.75">
      <c r="A2" s="25" t="s">
        <v>26</v>
      </c>
      <c r="B2" s="25"/>
      <c r="C2" s="25"/>
      <c r="D2" s="25"/>
      <c r="E2" s="25"/>
      <c r="F2" s="25"/>
    </row>
    <row r="3" spans="1:6" ht="12.75">
      <c r="A3" s="26"/>
      <c r="B3" s="26"/>
      <c r="C3" s="26"/>
      <c r="D3" s="26"/>
      <c r="E3" s="26"/>
      <c r="F3" s="26"/>
    </row>
    <row r="4" spans="1:8" ht="12.75">
      <c r="A4" s="2" t="s">
        <v>7</v>
      </c>
      <c r="B4" s="27" t="s">
        <v>8</v>
      </c>
      <c r="C4" s="27"/>
      <c r="D4" s="2" t="s">
        <v>11</v>
      </c>
      <c r="E4" s="2" t="s">
        <v>12</v>
      </c>
      <c r="F4" s="2" t="s">
        <v>13</v>
      </c>
      <c r="G4" s="2"/>
      <c r="H4" s="2"/>
    </row>
    <row r="5" spans="1:8" ht="12.75">
      <c r="A5" t="s">
        <v>122</v>
      </c>
      <c r="B5" s="29" t="s">
        <v>1</v>
      </c>
      <c r="C5" s="29"/>
      <c r="D5" s="1">
        <v>34509</v>
      </c>
      <c r="E5" s="5">
        <f>D5/B15*100</f>
        <v>32.236940437934386</v>
      </c>
      <c r="F5" s="1">
        <f>D5-D6</f>
        <v>3302</v>
      </c>
      <c r="G5" s="5"/>
      <c r="H5" s="1"/>
    </row>
    <row r="6" spans="1:9" ht="12.75">
      <c r="A6" t="s">
        <v>83</v>
      </c>
      <c r="B6" s="29" t="s">
        <v>0</v>
      </c>
      <c r="C6" s="29"/>
      <c r="D6" s="1">
        <v>31207</v>
      </c>
      <c r="E6" s="5">
        <f>D6/B15*100</f>
        <v>29.152342874224647</v>
      </c>
      <c r="F6" s="1"/>
      <c r="G6" s="5"/>
      <c r="H6" s="1"/>
      <c r="I6" s="1"/>
    </row>
    <row r="7" spans="1:7" ht="12.75">
      <c r="A7" t="s">
        <v>123</v>
      </c>
      <c r="B7" s="29" t="s">
        <v>2</v>
      </c>
      <c r="C7" s="29"/>
      <c r="D7" s="1">
        <v>14319</v>
      </c>
      <c r="E7" s="5">
        <f>D7/B15*100</f>
        <v>13.37624243330095</v>
      </c>
      <c r="F7" s="1"/>
      <c r="G7" s="5"/>
    </row>
    <row r="8" spans="1:7" ht="12.75">
      <c r="A8" t="s">
        <v>124</v>
      </c>
      <c r="B8" s="29" t="s">
        <v>125</v>
      </c>
      <c r="C8" s="29"/>
      <c r="D8" s="1">
        <v>12581</v>
      </c>
      <c r="E8" s="5">
        <f>D8/B15*100</f>
        <v>11.75267169867723</v>
      </c>
      <c r="F8" s="1"/>
      <c r="G8" s="5"/>
    </row>
    <row r="9" spans="1:7" ht="12.75">
      <c r="A9" s="7" t="s">
        <v>126</v>
      </c>
      <c r="B9" s="29" t="s">
        <v>3</v>
      </c>
      <c r="C9" s="29"/>
      <c r="D9" s="8">
        <v>10761</v>
      </c>
      <c r="E9" s="5">
        <f>D9/B15*100</f>
        <v>10.052499813167923</v>
      </c>
      <c r="F9" s="8"/>
      <c r="G9" s="9"/>
    </row>
    <row r="10" spans="1:7" ht="12.75">
      <c r="A10" t="s">
        <v>119</v>
      </c>
      <c r="B10" s="22" t="s">
        <v>99</v>
      </c>
      <c r="C10" s="22"/>
      <c r="D10" s="1">
        <v>3671</v>
      </c>
      <c r="E10" s="5">
        <f>D10/B15*100</f>
        <v>3.429302742694866</v>
      </c>
      <c r="F10" s="1"/>
      <c r="G10" s="5"/>
    </row>
    <row r="11" ht="12.75">
      <c r="D11" s="1"/>
    </row>
    <row r="12" spans="2:3" ht="12.75">
      <c r="B12" s="2"/>
      <c r="C12" s="6" t="s">
        <v>100</v>
      </c>
    </row>
    <row r="13" spans="1:3" ht="12.75">
      <c r="A13" s="2" t="s">
        <v>5</v>
      </c>
      <c r="B13" s="4">
        <v>347528</v>
      </c>
      <c r="C13" s="4"/>
    </row>
    <row r="14" spans="1:3" ht="12.75">
      <c r="A14" s="2" t="s">
        <v>9</v>
      </c>
      <c r="B14" s="4">
        <v>119153</v>
      </c>
      <c r="C14" s="3">
        <f>B14/B13*100</f>
        <v>34.2858704910108</v>
      </c>
    </row>
    <row r="15" spans="1:3" ht="12.75">
      <c r="A15" s="2" t="s">
        <v>14</v>
      </c>
      <c r="B15" s="4">
        <v>107048</v>
      </c>
      <c r="C15" s="3">
        <f>B15/B14*100</f>
        <v>89.84079293009827</v>
      </c>
    </row>
    <row r="16" spans="1:3" ht="12.75">
      <c r="A16" s="2" t="s">
        <v>15</v>
      </c>
      <c r="B16" s="16">
        <f>B14-B15</f>
        <v>12105</v>
      </c>
      <c r="C16" s="3">
        <f>B16/B14*100</f>
        <v>10.159207069901722</v>
      </c>
    </row>
    <row r="17" spans="1:5" ht="12.75">
      <c r="A17" s="22" t="s">
        <v>6</v>
      </c>
      <c r="B17" s="22"/>
      <c r="C17" s="22"/>
      <c r="D17" s="22"/>
      <c r="E17" s="22"/>
    </row>
    <row r="19" spans="1:6" ht="12.75">
      <c r="A19" s="25" t="s">
        <v>27</v>
      </c>
      <c r="B19" s="25"/>
      <c r="C19" s="25"/>
      <c r="D19" s="25"/>
      <c r="E19" s="25"/>
      <c r="F19" s="25"/>
    </row>
    <row r="21" spans="1:3" ht="12.75">
      <c r="A21" s="2" t="s">
        <v>8</v>
      </c>
      <c r="B21" s="2" t="s">
        <v>11</v>
      </c>
      <c r="C21" s="2" t="s">
        <v>17</v>
      </c>
    </row>
    <row r="22" spans="1:3" ht="12.75">
      <c r="A22" s="19" t="s">
        <v>1</v>
      </c>
      <c r="B22" s="1">
        <v>37191</v>
      </c>
      <c r="C22" s="3">
        <f>B22/B40*100</f>
        <v>32.949712949181375</v>
      </c>
    </row>
    <row r="23" spans="1:7" ht="12.75">
      <c r="A23" s="19" t="s">
        <v>0</v>
      </c>
      <c r="B23" s="1">
        <v>29807</v>
      </c>
      <c r="C23" s="3">
        <f>B23/B40*100</f>
        <v>26.40778935431285</v>
      </c>
      <c r="G23" s="19"/>
    </row>
    <row r="24" spans="1:7" ht="12.75">
      <c r="A24" s="19" t="s">
        <v>3</v>
      </c>
      <c r="B24" s="1">
        <v>14673</v>
      </c>
      <c r="C24" s="3">
        <f>B24/B40*100</f>
        <v>12.99968105464597</v>
      </c>
      <c r="G24" s="19"/>
    </row>
    <row r="25" spans="1:7" ht="12.75">
      <c r="A25" s="19" t="s">
        <v>2</v>
      </c>
      <c r="B25" s="1">
        <v>13824</v>
      </c>
      <c r="C25" s="3">
        <f>B25/B40*100</f>
        <v>12.24750159472677</v>
      </c>
      <c r="G25" s="19"/>
    </row>
    <row r="26" spans="1:7" ht="12.75">
      <c r="A26" s="19" t="s">
        <v>64</v>
      </c>
      <c r="B26" s="1">
        <v>3277</v>
      </c>
      <c r="C26" s="3">
        <f>B26/B40*100</f>
        <v>2.9032886809837692</v>
      </c>
      <c r="G26" s="19"/>
    </row>
    <row r="27" spans="1:7" ht="12.75">
      <c r="A27" s="19" t="s">
        <v>4</v>
      </c>
      <c r="B27" s="1">
        <v>2634</v>
      </c>
      <c r="C27" s="3">
        <f>B27/B40*100</f>
        <v>2.3336168403146926</v>
      </c>
      <c r="G27" s="19"/>
    </row>
    <row r="28" spans="1:7" ht="12.75">
      <c r="A28" s="19" t="s">
        <v>99</v>
      </c>
      <c r="B28" s="1">
        <v>2564</v>
      </c>
      <c r="C28" s="3">
        <f>B28/B40*100</f>
        <v>2.2715996881423206</v>
      </c>
      <c r="G28" s="19"/>
    </row>
    <row r="29" spans="1:7" ht="12.75">
      <c r="A29" s="19" t="s">
        <v>66</v>
      </c>
      <c r="B29" s="1">
        <v>2278</v>
      </c>
      <c r="C29" s="3">
        <f>B29/B40*100</f>
        <v>2.0182153235523423</v>
      </c>
      <c r="G29" s="19"/>
    </row>
    <row r="30" spans="1:7" ht="12.75">
      <c r="A30" s="19" t="s">
        <v>80</v>
      </c>
      <c r="B30" s="1">
        <v>1803</v>
      </c>
      <c r="C30" s="3">
        <f>B30/B40*100</f>
        <v>1.5973846480969593</v>
      </c>
      <c r="G30" s="19"/>
    </row>
    <row r="31" spans="1:7" ht="12.75">
      <c r="A31" s="19" t="s">
        <v>94</v>
      </c>
      <c r="B31" s="1">
        <v>1424</v>
      </c>
      <c r="C31" s="3">
        <f>B31/B40*100</f>
        <v>1.2616060670494011</v>
      </c>
      <c r="G31" s="19"/>
    </row>
    <row r="32" spans="1:7" ht="12.75">
      <c r="A32" s="19" t="s">
        <v>95</v>
      </c>
      <c r="B32" s="1">
        <v>1213</v>
      </c>
      <c r="C32" s="3">
        <f>B32/B40*100</f>
        <v>1.0746686512155361</v>
      </c>
      <c r="G32" s="19"/>
    </row>
    <row r="33" spans="1:7" ht="12.75">
      <c r="A33" s="19" t="s">
        <v>96</v>
      </c>
      <c r="B33" s="1">
        <v>895</v>
      </c>
      <c r="C33" s="3">
        <f>B33/B40*100</f>
        <v>0.7929335884896166</v>
      </c>
      <c r="G33" s="19"/>
    </row>
    <row r="34" spans="1:7" ht="12.75">
      <c r="A34" s="19" t="s">
        <v>88</v>
      </c>
      <c r="B34" s="1">
        <v>718</v>
      </c>
      <c r="C34" s="3">
        <f>B34/B40*100</f>
        <v>0.6361187894251895</v>
      </c>
      <c r="G34" s="19"/>
    </row>
    <row r="35" spans="1:7" ht="12.75">
      <c r="A35" s="19" t="s">
        <v>97</v>
      </c>
      <c r="B35" s="1">
        <v>571</v>
      </c>
      <c r="C35" s="3">
        <f>B35/B40*100</f>
        <v>0.5058827698632079</v>
      </c>
      <c r="G35" s="19"/>
    </row>
    <row r="36" spans="2:3" ht="12.75">
      <c r="B36" s="1"/>
      <c r="C36" s="3"/>
    </row>
    <row r="37" spans="2:3" ht="12.75" customHeight="1">
      <c r="B37" s="2"/>
      <c r="C37" s="2" t="s">
        <v>100</v>
      </c>
    </row>
    <row r="38" spans="1:3" ht="12.75">
      <c r="A38" s="2" t="s">
        <v>5</v>
      </c>
      <c r="B38" s="4">
        <v>347528</v>
      </c>
      <c r="C38" s="4"/>
    </row>
    <row r="39" spans="1:3" ht="12.75">
      <c r="A39" s="2" t="s">
        <v>9</v>
      </c>
      <c r="B39" s="4">
        <v>119153</v>
      </c>
      <c r="C39" s="3">
        <f>B39/B38*100</f>
        <v>34.2858704910108</v>
      </c>
    </row>
    <row r="40" spans="1:3" ht="12.75">
      <c r="A40" s="2" t="s">
        <v>14</v>
      </c>
      <c r="B40" s="4">
        <v>112872</v>
      </c>
      <c r="C40" s="3">
        <f>B40/B39*100</f>
        <v>94.72862622006998</v>
      </c>
    </row>
    <row r="41" spans="1:3" ht="12.75">
      <c r="A41" s="2" t="s">
        <v>15</v>
      </c>
      <c r="B41" s="16">
        <f>B39-B40</f>
        <v>6281</v>
      </c>
      <c r="C41" s="3">
        <f>B41/B39*100</f>
        <v>5.271373779930006</v>
      </c>
    </row>
    <row r="42" spans="1:5" ht="12.75">
      <c r="A42" s="22" t="s">
        <v>6</v>
      </c>
      <c r="B42" s="22"/>
      <c r="C42" s="22"/>
      <c r="D42" s="22"/>
      <c r="E42" s="22"/>
    </row>
  </sheetData>
  <mergeCells count="13">
    <mergeCell ref="B5:C5"/>
    <mergeCell ref="A19:F19"/>
    <mergeCell ref="A1:F1"/>
    <mergeCell ref="A2:F2"/>
    <mergeCell ref="A3:F3"/>
    <mergeCell ref="B4:C4"/>
    <mergeCell ref="B6:C6"/>
    <mergeCell ref="B7:C7"/>
    <mergeCell ref="B8:C8"/>
    <mergeCell ref="A42:E42"/>
    <mergeCell ref="B9:C9"/>
    <mergeCell ref="B10:C10"/>
    <mergeCell ref="A17:E1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41"/>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24" t="s">
        <v>92</v>
      </c>
      <c r="B1" s="24"/>
      <c r="C1" s="24"/>
      <c r="D1" s="24"/>
      <c r="E1" s="24"/>
      <c r="F1" s="24"/>
    </row>
    <row r="2" spans="1:6" ht="12.75">
      <c r="A2" s="25" t="s">
        <v>28</v>
      </c>
      <c r="B2" s="25"/>
      <c r="C2" s="25"/>
      <c r="D2" s="25"/>
      <c r="E2" s="25"/>
      <c r="F2" s="25"/>
    </row>
    <row r="3" spans="1:6" ht="12.75">
      <c r="A3" s="26"/>
      <c r="B3" s="26"/>
      <c r="C3" s="26"/>
      <c r="D3" s="26"/>
      <c r="E3" s="26"/>
      <c r="F3" s="26"/>
    </row>
    <row r="4" spans="1:8" ht="12.75">
      <c r="A4" s="2" t="s">
        <v>7</v>
      </c>
      <c r="B4" s="27" t="s">
        <v>8</v>
      </c>
      <c r="C4" s="27"/>
      <c r="D4" s="2" t="s">
        <v>11</v>
      </c>
      <c r="E4" s="2" t="s">
        <v>12</v>
      </c>
      <c r="F4" s="2" t="s">
        <v>13</v>
      </c>
      <c r="G4" s="2"/>
      <c r="H4" s="2"/>
    </row>
    <row r="5" spans="1:8" ht="12.75">
      <c r="A5" t="s">
        <v>84</v>
      </c>
      <c r="B5" s="29" t="s">
        <v>1</v>
      </c>
      <c r="C5" s="29"/>
      <c r="D5" s="1">
        <v>40386</v>
      </c>
      <c r="E5" s="5">
        <f>D5/B14*100</f>
        <v>42.55772047588438</v>
      </c>
      <c r="F5" s="1">
        <f>D5-D6</f>
        <v>17985</v>
      </c>
      <c r="G5" s="5"/>
      <c r="H5" s="1"/>
    </row>
    <row r="6" spans="1:9" ht="12.75">
      <c r="A6" t="s">
        <v>127</v>
      </c>
      <c r="B6" s="29" t="s">
        <v>0</v>
      </c>
      <c r="C6" s="29"/>
      <c r="D6" s="1">
        <v>22401</v>
      </c>
      <c r="E6" s="5">
        <f>D6/B14*100</f>
        <v>23.60559343287986</v>
      </c>
      <c r="F6" s="1"/>
      <c r="G6" s="5"/>
      <c r="H6" s="1"/>
      <c r="I6" s="1"/>
    </row>
    <row r="7" spans="1:7" ht="12.75">
      <c r="A7" t="s">
        <v>128</v>
      </c>
      <c r="B7" s="10" t="s">
        <v>2</v>
      </c>
      <c r="C7" s="10"/>
      <c r="D7" s="1">
        <v>16290</v>
      </c>
      <c r="E7" s="5">
        <f>D7/B14*100</f>
        <v>17.165979957216773</v>
      </c>
      <c r="F7" s="1"/>
      <c r="G7" s="5"/>
    </row>
    <row r="8" spans="1:7" ht="12.75">
      <c r="A8" t="s">
        <v>129</v>
      </c>
      <c r="B8" s="29" t="s">
        <v>3</v>
      </c>
      <c r="C8" s="29"/>
      <c r="D8" s="1">
        <v>11839</v>
      </c>
      <c r="E8" s="5">
        <f>D8/B14*100</f>
        <v>12.475631474124576</v>
      </c>
      <c r="F8" s="1"/>
      <c r="G8" s="5"/>
    </row>
    <row r="9" spans="1:7" ht="12.75">
      <c r="A9" t="s">
        <v>85</v>
      </c>
      <c r="B9" s="10" t="s">
        <v>99</v>
      </c>
      <c r="C9" s="10"/>
      <c r="D9" s="1">
        <v>3981</v>
      </c>
      <c r="E9" s="5">
        <f>D9/B14*100</f>
        <v>4.195074659894412</v>
      </c>
      <c r="F9" s="1"/>
      <c r="G9" s="5"/>
    </row>
    <row r="11" spans="2:3" ht="12.75">
      <c r="B11" s="2"/>
      <c r="C11" s="6" t="s">
        <v>100</v>
      </c>
    </row>
    <row r="12" spans="1:3" ht="12.75">
      <c r="A12" s="2" t="s">
        <v>5</v>
      </c>
      <c r="B12" s="4">
        <v>327443</v>
      </c>
      <c r="C12" s="4"/>
    </row>
    <row r="13" spans="1:3" ht="12.75">
      <c r="A13" s="2" t="s">
        <v>9</v>
      </c>
      <c r="B13" s="4">
        <v>105573</v>
      </c>
      <c r="C13" s="3">
        <f>B13/B12*100</f>
        <v>32.24164205678546</v>
      </c>
    </row>
    <row r="14" spans="1:3" ht="12.75">
      <c r="A14" s="2" t="s">
        <v>14</v>
      </c>
      <c r="B14" s="4">
        <v>94897</v>
      </c>
      <c r="C14" s="3">
        <f>B14/B13*100</f>
        <v>89.88756594962727</v>
      </c>
    </row>
    <row r="15" spans="1:3" ht="12.75">
      <c r="A15" s="2" t="s">
        <v>15</v>
      </c>
      <c r="B15" s="16">
        <f>B13-B14</f>
        <v>10676</v>
      </c>
      <c r="C15" s="3">
        <f>B15/B13*100</f>
        <v>10.112434050372727</v>
      </c>
    </row>
    <row r="16" spans="1:5" ht="12.75">
      <c r="A16" s="22" t="s">
        <v>6</v>
      </c>
      <c r="B16" s="22"/>
      <c r="C16" s="22"/>
      <c r="D16" s="22"/>
      <c r="E16" s="22"/>
    </row>
    <row r="18" spans="1:6" ht="12.75">
      <c r="A18" s="25" t="s">
        <v>29</v>
      </c>
      <c r="B18" s="25"/>
      <c r="C18" s="25"/>
      <c r="D18" s="25"/>
      <c r="E18" s="25"/>
      <c r="F18" s="25"/>
    </row>
    <row r="20" spans="1:7" ht="12.75">
      <c r="A20" s="2" t="s">
        <v>8</v>
      </c>
      <c r="B20" s="2" t="s">
        <v>11</v>
      </c>
      <c r="C20" s="2" t="s">
        <v>17</v>
      </c>
      <c r="G20" s="19"/>
    </row>
    <row r="21" spans="1:7" ht="12.75">
      <c r="A21" s="19" t="s">
        <v>1</v>
      </c>
      <c r="B21" s="1">
        <v>37200</v>
      </c>
      <c r="C21" s="3">
        <f>B21/B39*100</f>
        <v>36.98107205344361</v>
      </c>
      <c r="G21" s="19"/>
    </row>
    <row r="22" spans="1:7" ht="12.75">
      <c r="A22" s="19" t="s">
        <v>0</v>
      </c>
      <c r="B22" s="1">
        <v>20450</v>
      </c>
      <c r="C22" s="3">
        <f>B22/B39*100</f>
        <v>20.329648480992525</v>
      </c>
      <c r="G22" s="19"/>
    </row>
    <row r="23" spans="1:7" ht="12.75">
      <c r="A23" s="19" t="s">
        <v>3</v>
      </c>
      <c r="B23" s="1">
        <v>13269</v>
      </c>
      <c r="C23" s="3">
        <f>B23/B39*100</f>
        <v>13.190909813901703</v>
      </c>
      <c r="G23" s="19"/>
    </row>
    <row r="24" spans="1:7" ht="12.75">
      <c r="A24" s="19" t="s">
        <v>2</v>
      </c>
      <c r="B24" s="1">
        <v>12704</v>
      </c>
      <c r="C24" s="3">
        <f>B24/B39*100</f>
        <v>12.629234929219024</v>
      </c>
      <c r="G24" s="19"/>
    </row>
    <row r="25" spans="1:7" ht="12.75">
      <c r="A25" s="19" t="s">
        <v>64</v>
      </c>
      <c r="B25" s="1">
        <v>3729</v>
      </c>
      <c r="C25" s="3">
        <f>B25/B39*100</f>
        <v>3.7070542389056786</v>
      </c>
      <c r="G25" s="19"/>
    </row>
    <row r="26" spans="1:7" ht="12.75">
      <c r="A26" s="19" t="s">
        <v>4</v>
      </c>
      <c r="B26" s="1">
        <v>3487</v>
      </c>
      <c r="C26" s="3">
        <f>B26/B39*100</f>
        <v>3.4664784475902657</v>
      </c>
      <c r="G26" s="19"/>
    </row>
    <row r="27" spans="1:7" ht="12.75">
      <c r="A27" s="19" t="s">
        <v>99</v>
      </c>
      <c r="B27" s="1">
        <v>2274</v>
      </c>
      <c r="C27" s="3">
        <f>B27/B39*100</f>
        <v>2.2606171464927627</v>
      </c>
      <c r="G27" s="19"/>
    </row>
    <row r="28" spans="1:7" ht="12.75">
      <c r="A28" s="19" t="s">
        <v>66</v>
      </c>
      <c r="B28" s="1">
        <v>2117</v>
      </c>
      <c r="C28" s="3">
        <f>B28/B39*100</f>
        <v>2.1045411165897887</v>
      </c>
      <c r="G28" s="19"/>
    </row>
    <row r="29" spans="1:7" ht="12.75">
      <c r="A29" s="19" t="s">
        <v>80</v>
      </c>
      <c r="B29" s="1">
        <v>1592</v>
      </c>
      <c r="C29" s="3">
        <f>B29/B39*100</f>
        <v>1.5826308255129633</v>
      </c>
      <c r="G29" s="19"/>
    </row>
    <row r="30" spans="1:7" ht="12.75">
      <c r="A30" s="19" t="s">
        <v>95</v>
      </c>
      <c r="B30" s="1">
        <v>1215</v>
      </c>
      <c r="C30" s="3">
        <f>B30/B39*100</f>
        <v>1.2078495307777954</v>
      </c>
      <c r="G30" s="19"/>
    </row>
    <row r="31" spans="1:7" ht="12.75">
      <c r="A31" s="19" t="s">
        <v>94</v>
      </c>
      <c r="B31" s="1">
        <v>903</v>
      </c>
      <c r="C31" s="3">
        <f>B31/B39*100</f>
        <v>0.8976857006521394</v>
      </c>
      <c r="G31" s="19"/>
    </row>
    <row r="32" spans="1:7" ht="12.75">
      <c r="A32" s="19" t="s">
        <v>96</v>
      </c>
      <c r="B32" s="1">
        <v>798</v>
      </c>
      <c r="C32" s="3">
        <f>B32/B39*100</f>
        <v>0.7933036424367743</v>
      </c>
      <c r="G32" s="19"/>
    </row>
    <row r="33" spans="1:7" ht="12.75">
      <c r="A33" s="19" t="s">
        <v>97</v>
      </c>
      <c r="B33" s="1">
        <v>464</v>
      </c>
      <c r="C33" s="3">
        <f>B33/B39*100</f>
        <v>0.46126928582789883</v>
      </c>
      <c r="G33" s="19"/>
    </row>
    <row r="34" spans="1:3" ht="12.75">
      <c r="A34" s="19" t="s">
        <v>88</v>
      </c>
      <c r="B34" s="1">
        <v>390</v>
      </c>
      <c r="C34" s="3">
        <f>B34/B39*100</f>
        <v>0.38770478765707017</v>
      </c>
    </row>
    <row r="35" spans="2:3" ht="12.75">
      <c r="B35" s="1"/>
      <c r="C35" s="3"/>
    </row>
    <row r="36" spans="2:3" ht="12.75" customHeight="1">
      <c r="B36" s="2"/>
      <c r="C36" s="2" t="s">
        <v>100</v>
      </c>
    </row>
    <row r="37" spans="1:3" ht="12.75">
      <c r="A37" s="2" t="s">
        <v>5</v>
      </c>
      <c r="B37" s="4">
        <v>327443</v>
      </c>
      <c r="C37" s="4"/>
    </row>
    <row r="38" spans="1:3" ht="12.75">
      <c r="A38" s="2" t="s">
        <v>9</v>
      </c>
      <c r="B38" s="4">
        <v>105573</v>
      </c>
      <c r="C38" s="3">
        <f>B38/B37*100</f>
        <v>32.24164205678546</v>
      </c>
    </row>
    <row r="39" spans="1:3" ht="12.75">
      <c r="A39" s="2" t="s">
        <v>14</v>
      </c>
      <c r="B39" s="4">
        <v>100592</v>
      </c>
      <c r="C39" s="3">
        <f>B39/B38*100</f>
        <v>95.28193761662547</v>
      </c>
    </row>
    <row r="40" spans="1:3" ht="12.75">
      <c r="A40" s="2" t="s">
        <v>15</v>
      </c>
      <c r="B40" s="16">
        <f>B38-B39</f>
        <v>4981</v>
      </c>
      <c r="C40" s="3">
        <f>B40/B38*100</f>
        <v>4.718062383374537</v>
      </c>
    </row>
    <row r="41" spans="1:5" ht="12.75">
      <c r="A41" s="22" t="s">
        <v>6</v>
      </c>
      <c r="B41" s="22"/>
      <c r="C41" s="22"/>
      <c r="D41" s="22"/>
      <c r="E41" s="22"/>
    </row>
  </sheetData>
  <mergeCells count="10">
    <mergeCell ref="B4:C4"/>
    <mergeCell ref="B5:C5"/>
    <mergeCell ref="A1:F1"/>
    <mergeCell ref="A2:F2"/>
    <mergeCell ref="A3:F3"/>
    <mergeCell ref="A41:E41"/>
    <mergeCell ref="B6:C6"/>
    <mergeCell ref="B8:C8"/>
    <mergeCell ref="A16:E16"/>
    <mergeCell ref="A18:F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Greater London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cchristie</dc:creator>
  <cp:keywords/>
  <dc:description/>
  <cp:lastModifiedBy>cchristie</cp:lastModifiedBy>
  <dcterms:created xsi:type="dcterms:W3CDTF">2011-08-15T13:08:58Z</dcterms:created>
  <dcterms:modified xsi:type="dcterms:W3CDTF">2011-09-26T14:11:21Z</dcterms:modified>
  <cp:category/>
  <cp:version/>
  <cp:contentType/>
  <cp:contentStatus/>
</cp:coreProperties>
</file>